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5"/>
  </bookViews>
  <sheets>
    <sheet name="Előterjesztés" sheetId="1" r:id="rId1"/>
    <sheet name="Bevétel" sheetId="2" r:id="rId2"/>
    <sheet name="Kiadás" sheetId="3" r:id="rId3"/>
    <sheet name="Finanszírozási ütemterv" sheetId="4" r:id="rId4"/>
    <sheet name="létszám" sheetId="5" r:id="rId5"/>
    <sheet name="Finanszírozás" sheetId="6" r:id="rId6"/>
  </sheets>
  <definedNames/>
  <calcPr fullCalcOnLoad="1"/>
</workbook>
</file>

<file path=xl/sharedStrings.xml><?xml version="1.0" encoding="utf-8"?>
<sst xmlns="http://schemas.openxmlformats.org/spreadsheetml/2006/main" count="249" uniqueCount="180">
  <si>
    <t>intézményvezető</t>
  </si>
  <si>
    <t>Felhalmozási kiadás</t>
  </si>
  <si>
    <t>Kondorosi Többsincs Óvoda és Bölcsőde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</si>
  <si>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</si>
  <si>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</si>
  <si>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</si>
  <si>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</si>
  <si>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</si>
  <si>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</si>
  <si>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I.</t>
  </si>
  <si>
    <t>B1</t>
  </si>
  <si>
    <t>Működési célú támogatások államháztartáson belülről</t>
  </si>
  <si>
    <t>B16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</si>
  <si>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</si>
  <si>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</si>
  <si>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</si>
  <si>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</si>
  <si>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</si>
  <si>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</si>
  <si>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</si>
  <si>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</si>
  <si>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</si>
  <si>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</si>
  <si>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</si>
  <si>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</si>
  <si>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</si>
  <si>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</si>
  <si>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</si>
  <si>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</si>
  <si>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</si>
  <si>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</si>
  <si>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</si>
  <si>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</si>
  <si>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</si>
  <si>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</si>
  <si>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</si>
  <si>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</si>
  <si>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</si>
  <si>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</si>
  <si>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</si>
  <si>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</si>
  <si>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</si>
  <si>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</si>
  <si>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</si>
  <si>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</si>
  <si>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</si>
  <si>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</si>
  <si>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</si>
  <si>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</si>
  <si>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</si>
  <si>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</si>
  <si>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</si>
  <si>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</si>
  <si>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</si>
  <si>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</si>
  <si>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</si>
  <si>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</si>
  <si>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</si>
  <si>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</si>
  <si>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</si>
  <si>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</si>
  <si>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</si>
  <si>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</si>
  <si>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</si>
  <si>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</si>
  <si>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</si>
  <si>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</si>
  <si>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</si>
  <si>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</si>
  <si>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</si>
  <si>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</si>
  <si>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</si>
  <si>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</si>
  <si>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</si>
  <si>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</si>
  <si>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</si>
  <si>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</si>
  <si>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</si>
  <si>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</si>
  <si>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</si>
  <si>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</si>
  <si>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</si>
  <si>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</si>
  <si>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</si>
  <si>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</si>
  <si>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</si>
  <si>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</si>
  <si>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</si>
  <si>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</si>
  <si>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</si>
  <si>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</si>
  <si>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</si>
  <si>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</si>
  <si>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</si>
  <si>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</si>
  <si>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</si>
  <si>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</si>
  <si>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</si>
  <si>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</si>
  <si>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</si>
  <si>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</si>
  <si>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</si>
  <si>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</si>
  <si>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I. Módosítás Kötelező feladat tv. szerint </t>
  </si>
  <si>
    <t>I. Módosítás Kötelező feladat önk. döntés ért.</t>
  </si>
  <si>
    <t xml:space="preserve">I. módosíáts Önként váll. feladat </t>
  </si>
  <si>
    <t xml:space="preserve">I. Mód. Ei.  Kötelező feladat tv. szerint </t>
  </si>
  <si>
    <t>I. mód. Ei. Önként váll. feladat eredeti ei.</t>
  </si>
  <si>
    <t>Horcsák István</t>
  </si>
  <si>
    <t>Egyéb működési célú átvett pénzeszközök ÁH. Kívül</t>
  </si>
  <si>
    <t xml:space="preserve">I. módosítás  </t>
  </si>
  <si>
    <t>2015. évi Eredeti előirányzat</t>
  </si>
  <si>
    <t>2015. évi I. módosított előirányzat</t>
  </si>
  <si>
    <t>2015. évi eredeti ei. Összesen</t>
  </si>
  <si>
    <t>2015. évi eredeti előirányzat</t>
  </si>
  <si>
    <t>KONDOROSI TÖBBSINCS ÓVODA ÉS BÖLCSŐDE 2015. ÉVI KÖLTSÉGVETÉSE</t>
  </si>
  <si>
    <t>KONDOROSI TÖBBSINCS ÓVODA ÉS BÖLCSŐDE 2015. ÉVI KÖLTSÉGVETÉSE  - 2015. ÉVI FINANSZÍROZÁSI ÜTEMTERVE</t>
  </si>
  <si>
    <t>KONDOROSI TÖBBSINCS ÓVODA ÉS BÖLCSŐDE  2015. ÉVI KÖLTSÉGVETÉSE -  LÉTSZÁM</t>
  </si>
  <si>
    <t>2015. eredeti előirányzat</t>
  </si>
  <si>
    <t xml:space="preserve"> 2015. évi I. módosítás Összesen</t>
  </si>
  <si>
    <t xml:space="preserve"> 2015. évi I. módosított Ei. Összesen</t>
  </si>
  <si>
    <t>Teljesítés %-a</t>
  </si>
  <si>
    <t>előirány-zat összesen</t>
  </si>
  <si>
    <t>teljesítés %-a</t>
  </si>
  <si>
    <t>II. módosítás</t>
  </si>
  <si>
    <t>2015. évi II. módosított előirányzat</t>
  </si>
  <si>
    <t xml:space="preserve">II. Módosítás Kötelező feladat tv. szerint </t>
  </si>
  <si>
    <t>II. Módosítás Kötelező feladat önk. döntés ért.</t>
  </si>
  <si>
    <t xml:space="preserve">II. módosíáts Önként váll. feladat </t>
  </si>
  <si>
    <t xml:space="preserve"> 2015. évi II. módosítás Összesen</t>
  </si>
  <si>
    <t xml:space="preserve">II. Mód. Ei.  Kötelező feladat tv. szerint </t>
  </si>
  <si>
    <t>I. Mód. Ei. Kötelező feladat önk. döntés ért.  ei.</t>
  </si>
  <si>
    <t xml:space="preserve">Kötelező feladat tv. szerint </t>
  </si>
  <si>
    <t xml:space="preserve">Kötelező feladat önk. döntés ért. </t>
  </si>
  <si>
    <t>Önként váll. feladat</t>
  </si>
  <si>
    <t>II. mód. Ei. Önként váll. Feladat</t>
  </si>
  <si>
    <t>Kötelező feladat tv. Szerint</t>
  </si>
  <si>
    <t>Önként váll. Feladat</t>
  </si>
  <si>
    <t>Kötelező feladat önk. döntés ért.</t>
  </si>
  <si>
    <t>II. Mód. Ei. Kötelező feladat önk. döntés ért.</t>
  </si>
  <si>
    <t xml:space="preserve"> 2015. évi II. módosított Előirányzat Összesen</t>
  </si>
  <si>
    <t>III. módosítás</t>
  </si>
  <si>
    <t>IV. módosítás</t>
  </si>
  <si>
    <t>2015. éves teljesítés</t>
  </si>
  <si>
    <t>2015. éves teljesítés Összesen</t>
  </si>
  <si>
    <t>2015. évi IV. módosított előirányzat</t>
  </si>
  <si>
    <t>2015. évi III. módosított előirányzat</t>
  </si>
  <si>
    <t xml:space="preserve">III. Módosítás Kötelező feladat tv. szerint </t>
  </si>
  <si>
    <t>III. Módosítás Kötelező feladat önk. döntés ért.</t>
  </si>
  <si>
    <t xml:space="preserve">III. módosíáts Önként váll. feladat </t>
  </si>
  <si>
    <t xml:space="preserve"> 2015. évi III. módosítás Összesen</t>
  </si>
  <si>
    <t xml:space="preserve">III. Mód. Ei.  Kötelező feladat tv. szerint </t>
  </si>
  <si>
    <t>III. Mód. Ei. Kötelező feladat önk. döntés ért.</t>
  </si>
  <si>
    <t>III. mód. Ei. Önként váll. Feladat</t>
  </si>
  <si>
    <t xml:space="preserve"> 2015. évi III. módosított Előirányzat Összesen</t>
  </si>
  <si>
    <t xml:space="preserve">IV. Módosítás Kötelező feladat tv. szerint </t>
  </si>
  <si>
    <t>IV. Módosítás Kötelező feladat önk. döntés ért.</t>
  </si>
  <si>
    <t xml:space="preserve">IV. módosíáts Önként váll. feladat </t>
  </si>
  <si>
    <t xml:space="preserve"> 2015. évi IV. módosítás Összesen</t>
  </si>
  <si>
    <t xml:space="preserve">IV. Mód. Ei.  Kötelező feladat tv. szerint </t>
  </si>
  <si>
    <t>IV. Mód. Ei. Kötelező feladat önk. döntés ért.</t>
  </si>
  <si>
    <t>IV. mód. Ei. Önként váll. Feladat</t>
  </si>
  <si>
    <t xml:space="preserve"> 2015. évi IV. módosított Előirányzat Összesen</t>
  </si>
  <si>
    <t>2015. évi teljesítés</t>
  </si>
  <si>
    <t xml:space="preserve">IV. mód. Ei. kötelező feladat tv. szerint </t>
  </si>
  <si>
    <t>IV. mód. Ei. kötelező feladat önk. döntés ért.</t>
  </si>
  <si>
    <t>IV. mód.ei. önként váll. Feladat</t>
  </si>
  <si>
    <t>2015. évi IV. mód ei. összesen</t>
  </si>
  <si>
    <t>2015. IV. módosított előirányzat</t>
  </si>
  <si>
    <t>2015. évi  teljesítés</t>
  </si>
  <si>
    <t>2015. évi teljesítés Összesen</t>
  </si>
  <si>
    <t>Működési célú támogatűs kormányhivataltól</t>
  </si>
  <si>
    <t>Egyéb működési célú átvett pénzeszköz ÁH kívülről</t>
  </si>
  <si>
    <t>Működési célú támogatások bevételei államháztartáson belülről</t>
  </si>
  <si>
    <t>Működési célú támogatás kormányhivataltól</t>
  </si>
  <si>
    <t xml:space="preserve">Kondoros, 2016 május 05. </t>
  </si>
  <si>
    <t>Kondoros, 2016.05.05.</t>
  </si>
  <si>
    <t>2015. évi   előirányzat</t>
  </si>
  <si>
    <t>2015. évi   teljesítés</t>
  </si>
  <si>
    <t>Kondoros, 2016. 05.05.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</si>
</sst>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  <numFmt numFmtId="189" formatCode="0.0"/>
  </numFmts>
  <fonts count="7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i/>
      <sz val="6"/>
      <color indexed="12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i/>
      <sz val="6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177" fontId="0" fillId="0" borderId="0" xfId="40" applyNumberFormat="1" applyFont="1" applyAlignment="1">
      <alignment vertical="center"/>
    </xf>
    <xf numFmtId="0" fontId="15" fillId="33" borderId="10" xfId="0" applyFont="1" applyFill="1" applyBorder="1" applyAlignment="1">
      <alignment horizontal="centerContinuous" vertical="center" wrapText="1"/>
    </xf>
    <xf numFmtId="0" fontId="16" fillId="33" borderId="10" xfId="0" applyFont="1" applyFill="1" applyBorder="1" applyAlignment="1">
      <alignment horizontal="centerContinuous"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56" applyFont="1" applyBorder="1" applyAlignment="1">
      <alignment horizontal="center" vertical="center"/>
      <protection/>
    </xf>
    <xf numFmtId="3" fontId="0" fillId="0" borderId="10" xfId="40" applyNumberFormat="1" applyFont="1" applyBorder="1" applyAlignment="1">
      <alignment/>
    </xf>
    <xf numFmtId="3" fontId="11" fillId="33" borderId="10" xfId="40" applyNumberFormat="1" applyFont="1" applyFill="1" applyBorder="1" applyAlignment="1">
      <alignment/>
    </xf>
    <xf numFmtId="3" fontId="0" fillId="0" borderId="10" xfId="40" applyNumberFormat="1" applyFont="1" applyFill="1" applyBorder="1" applyAlignment="1">
      <alignment/>
    </xf>
    <xf numFmtId="3" fontId="4" fillId="33" borderId="10" xfId="4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0" fillId="0" borderId="0" xfId="4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7" fontId="13" fillId="33" borderId="10" xfId="40" applyNumberFormat="1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13" xfId="56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3" fontId="11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173" fontId="11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173" fontId="0" fillId="34" borderId="10" xfId="0" applyNumberFormat="1" applyFont="1" applyFill="1" applyBorder="1" applyAlignment="1">
      <alignment vertical="center"/>
    </xf>
    <xf numFmtId="3" fontId="13" fillId="33" borderId="10" xfId="4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89" fontId="0" fillId="35" borderId="10" xfId="0" applyNumberFormat="1" applyFill="1" applyBorder="1" applyAlignment="1">
      <alignment/>
    </xf>
    <xf numFmtId="177" fontId="24" fillId="34" borderId="10" xfId="40" applyNumberFormat="1" applyFont="1" applyFill="1" applyBorder="1" applyAlignment="1">
      <alignment horizontal="center" vertical="center" wrapText="1"/>
    </xf>
    <xf numFmtId="177" fontId="22" fillId="34" borderId="10" xfId="40" applyNumberFormat="1" applyFont="1" applyFill="1" applyBorder="1" applyAlignment="1">
      <alignment horizontal="center" vertical="center" wrapText="1"/>
    </xf>
    <xf numFmtId="177" fontId="13" fillId="34" borderId="10" xfId="40" applyNumberFormat="1" applyFont="1" applyFill="1" applyBorder="1" applyAlignment="1">
      <alignment horizontal="center" vertical="center" wrapText="1"/>
    </xf>
    <xf numFmtId="177" fontId="25" fillId="34" borderId="10" xfId="40" applyNumberFormat="1" applyFont="1" applyFill="1" applyBorder="1" applyAlignment="1">
      <alignment horizontal="center" vertical="center" wrapText="1"/>
    </xf>
    <xf numFmtId="177" fontId="23" fillId="34" borderId="10" xfId="4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177" fontId="13" fillId="35" borderId="10" xfId="4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/>
    </xf>
    <xf numFmtId="0" fontId="19" fillId="0" borderId="0" xfId="56" applyFont="1" applyFill="1" applyBorder="1" applyAlignment="1">
      <alignment horizontal="center"/>
      <protection/>
    </xf>
    <xf numFmtId="177" fontId="69" fillId="34" borderId="10" xfId="40" applyNumberFormat="1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/>
    </xf>
    <xf numFmtId="3" fontId="70" fillId="33" borderId="10" xfId="0" applyNumberFormat="1" applyFont="1" applyFill="1" applyBorder="1" applyAlignment="1">
      <alignment/>
    </xf>
    <xf numFmtId="0" fontId="71" fillId="0" borderId="10" xfId="0" applyFont="1" applyBorder="1" applyAlignment="1">
      <alignment/>
    </xf>
    <xf numFmtId="0" fontId="71" fillId="33" borderId="10" xfId="0" applyFont="1" applyFill="1" applyBorder="1" applyAlignment="1">
      <alignment/>
    </xf>
    <xf numFmtId="3" fontId="72" fillId="33" borderId="10" xfId="40" applyNumberFormat="1" applyFont="1" applyFill="1" applyBorder="1" applyAlignment="1">
      <alignment/>
    </xf>
    <xf numFmtId="3" fontId="73" fillId="33" borderId="10" xfId="40" applyNumberFormat="1" applyFont="1" applyFill="1" applyBorder="1" applyAlignment="1">
      <alignment/>
    </xf>
    <xf numFmtId="3" fontId="71" fillId="33" borderId="10" xfId="4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7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4" borderId="1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11" fillId="34" borderId="10" xfId="40" applyNumberFormat="1" applyFont="1" applyFill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28" fillId="34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3" fontId="14" fillId="0" borderId="10" xfId="4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/>
    </xf>
    <xf numFmtId="0" fontId="74" fillId="0" borderId="10" xfId="0" applyFont="1" applyBorder="1" applyAlignment="1">
      <alignment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14" fillId="0" borderId="10" xfId="40" applyNumberFormat="1" applyFont="1" applyBorder="1" applyAlignment="1">
      <alignment vertical="center"/>
    </xf>
    <xf numFmtId="3" fontId="11" fillId="34" borderId="10" xfId="40" applyNumberFormat="1" applyFont="1" applyFill="1" applyBorder="1" applyAlignment="1">
      <alignment horizontal="right" vertical="center"/>
    </xf>
    <xf numFmtId="3" fontId="11" fillId="34" borderId="10" xfId="40" applyNumberFormat="1" applyFont="1" applyFill="1" applyBorder="1" applyAlignment="1" applyProtection="1">
      <alignment horizontal="right" vertical="center"/>
      <protection locked="0"/>
    </xf>
    <xf numFmtId="3" fontId="11" fillId="34" borderId="10" xfId="4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3" fontId="14" fillId="0" borderId="10" xfId="40" applyNumberFormat="1" applyFont="1" applyFill="1" applyBorder="1" applyAlignment="1">
      <alignment vertical="center"/>
    </xf>
    <xf numFmtId="3" fontId="14" fillId="34" borderId="10" xfId="40" applyNumberFormat="1" applyFont="1" applyFill="1" applyBorder="1" applyAlignment="1">
      <alignment vertical="center"/>
    </xf>
    <xf numFmtId="3" fontId="14" fillId="34" borderId="10" xfId="40" applyNumberFormat="1" applyFont="1" applyFill="1" applyBorder="1" applyAlignment="1" applyProtection="1">
      <alignment vertical="center"/>
      <protection locked="0"/>
    </xf>
    <xf numFmtId="0" fontId="74" fillId="34" borderId="10" xfId="0" applyFont="1" applyFill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13" fillId="34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7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7" fontId="0" fillId="0" borderId="11" xfId="40" applyNumberFormat="1" applyFont="1" applyBorder="1" applyAlignment="1">
      <alignment horizontal="center" vertical="center"/>
    </xf>
    <xf numFmtId="177" fontId="0" fillId="0" borderId="16" xfId="40" applyNumberFormat="1" applyFont="1" applyBorder="1" applyAlignment="1">
      <alignment horizontal="center" vertical="center"/>
    </xf>
    <xf numFmtId="177" fontId="0" fillId="0" borderId="17" xfId="40" applyNumberFormat="1" applyFont="1" applyBorder="1" applyAlignment="1">
      <alignment horizontal="center" vertical="center"/>
    </xf>
    <xf numFmtId="177" fontId="14" fillId="0" borderId="11" xfId="40" applyNumberFormat="1" applyFont="1" applyFill="1" applyBorder="1" applyAlignment="1">
      <alignment horizontal="center" vertical="center"/>
    </xf>
    <xf numFmtId="177" fontId="14" fillId="0" borderId="16" xfId="40" applyNumberFormat="1" applyFont="1" applyFill="1" applyBorder="1" applyAlignment="1">
      <alignment horizontal="center" vertical="center"/>
    </xf>
    <xf numFmtId="177" fontId="14" fillId="0" borderId="17" xfId="40" applyNumberFormat="1" applyFont="1" applyFill="1" applyBorder="1" applyAlignment="1">
      <alignment horizontal="center" vertical="center"/>
    </xf>
    <xf numFmtId="177" fontId="0" fillId="0" borderId="0" xfId="4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4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3" fontId="0" fillId="0" borderId="0" xfId="40" applyNumberFormat="1" applyFont="1" applyAlignment="1">
      <alignment horizontal="center"/>
    </xf>
    <xf numFmtId="0" fontId="77" fillId="33" borderId="14" xfId="0" applyFont="1" applyFill="1" applyBorder="1" applyAlignment="1">
      <alignment horizontal="center" vertical="center" textRotation="90" readingOrder="2"/>
    </xf>
    <xf numFmtId="0" fontId="77" fillId="33" borderId="18" xfId="0" applyFont="1" applyFill="1" applyBorder="1" applyAlignment="1">
      <alignment horizontal="center" vertical="center" textRotation="90" readingOrder="2"/>
    </xf>
    <xf numFmtId="0" fontId="19" fillId="0" borderId="13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0" fontId="11" fillId="0" borderId="11" xfId="56" applyFont="1" applyFill="1" applyBorder="1" applyAlignment="1">
      <alignment horizontal="center" wrapText="1"/>
      <protection/>
    </xf>
    <xf numFmtId="0" fontId="11" fillId="0" borderId="16" xfId="56" applyFont="1" applyFill="1" applyBorder="1" applyAlignment="1">
      <alignment horizontal="center" wrapText="1"/>
      <protection/>
    </xf>
    <xf numFmtId="0" fontId="11" fillId="0" borderId="17" xfId="56" applyFont="1" applyFill="1" applyBorder="1" applyAlignment="1">
      <alignment horizont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4">
      <selection activeCell="Q17" sqref="Q17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29.7109375" style="22" customWidth="1"/>
    <col min="5" max="5" width="15.7109375" style="29" customWidth="1"/>
    <col min="6" max="7" width="15.7109375" style="0" customWidth="1"/>
    <col min="8" max="8" width="15.7109375" style="30" customWidth="1"/>
    <col min="9" max="12" width="15.7109375" style="40" customWidth="1"/>
    <col min="13" max="16" width="15.7109375" style="0" customWidth="1"/>
    <col min="17" max="17" width="10.7109375" style="0" customWidth="1"/>
  </cols>
  <sheetData>
    <row r="1" spans="1:17" s="3" customFormat="1" ht="52.5" customHeight="1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79" customFormat="1" ht="33.75" customHeight="1">
      <c r="A2" s="78"/>
      <c r="B2" s="78"/>
      <c r="C2" s="78"/>
      <c r="D2" s="78"/>
      <c r="E2" s="165" t="s">
        <v>111</v>
      </c>
      <c r="F2" s="165"/>
      <c r="G2" s="165"/>
      <c r="H2" s="165"/>
      <c r="I2" s="166" t="s">
        <v>145</v>
      </c>
      <c r="J2" s="167"/>
      <c r="K2" s="167"/>
      <c r="L2" s="168"/>
      <c r="M2" s="165" t="s">
        <v>163</v>
      </c>
      <c r="N2" s="165"/>
      <c r="O2" s="165"/>
      <c r="P2" s="165"/>
      <c r="Q2" s="163" t="s">
        <v>123</v>
      </c>
    </row>
    <row r="3" spans="1:17" s="4" customFormat="1" ht="90" customHeight="1">
      <c r="A3" s="114" t="s">
        <v>3</v>
      </c>
      <c r="B3" s="173" t="s">
        <v>4</v>
      </c>
      <c r="C3" s="173"/>
      <c r="D3" s="115" t="s">
        <v>5</v>
      </c>
      <c r="E3" s="107" t="s">
        <v>6</v>
      </c>
      <c r="F3" s="107" t="s">
        <v>7</v>
      </c>
      <c r="G3" s="107" t="s">
        <v>8</v>
      </c>
      <c r="H3" s="107" t="s">
        <v>113</v>
      </c>
      <c r="I3" s="107" t="s">
        <v>164</v>
      </c>
      <c r="J3" s="107" t="s">
        <v>165</v>
      </c>
      <c r="K3" s="107" t="s">
        <v>166</v>
      </c>
      <c r="L3" s="107" t="s">
        <v>167</v>
      </c>
      <c r="M3" s="107" t="s">
        <v>136</v>
      </c>
      <c r="N3" s="107" t="s">
        <v>133</v>
      </c>
      <c r="O3" s="107" t="s">
        <v>137</v>
      </c>
      <c r="P3" s="107" t="s">
        <v>144</v>
      </c>
      <c r="Q3" s="164"/>
    </row>
    <row r="4" spans="1:17" s="8" customFormat="1" ht="12.75" customHeight="1">
      <c r="A4" s="170" t="s">
        <v>2</v>
      </c>
      <c r="B4" s="171"/>
      <c r="C4" s="171"/>
      <c r="D4" s="172"/>
      <c r="E4" s="5"/>
      <c r="F4" s="6"/>
      <c r="G4" s="6"/>
      <c r="H4" s="7"/>
      <c r="I4" s="14"/>
      <c r="J4" s="14"/>
      <c r="K4" s="14"/>
      <c r="L4" s="14"/>
      <c r="M4" s="90"/>
      <c r="N4" s="90"/>
      <c r="O4" s="90"/>
      <c r="P4" s="90"/>
      <c r="Q4" s="90"/>
    </row>
    <row r="5" spans="1:17" s="8" customFormat="1" ht="25.5">
      <c r="A5" s="91" t="s">
        <v>9</v>
      </c>
      <c r="B5" s="91" t="s">
        <v>10</v>
      </c>
      <c r="C5" s="92"/>
      <c r="D5" s="93" t="s">
        <v>11</v>
      </c>
      <c r="E5" s="134">
        <v>0</v>
      </c>
      <c r="F5" s="134">
        <v>0</v>
      </c>
      <c r="G5" s="134">
        <v>0</v>
      </c>
      <c r="H5" s="134">
        <v>0</v>
      </c>
      <c r="I5" s="99">
        <v>808</v>
      </c>
      <c r="J5" s="99">
        <v>0</v>
      </c>
      <c r="K5" s="99">
        <v>0</v>
      </c>
      <c r="L5" s="99">
        <v>808</v>
      </c>
      <c r="M5" s="135">
        <v>808</v>
      </c>
      <c r="N5" s="135">
        <v>0</v>
      </c>
      <c r="O5" s="135">
        <v>0</v>
      </c>
      <c r="P5" s="135">
        <v>808</v>
      </c>
      <c r="Q5" s="135">
        <v>100</v>
      </c>
    </row>
    <row r="6" spans="1:17" s="8" customFormat="1" ht="38.25">
      <c r="A6" s="11"/>
      <c r="B6" s="11"/>
      <c r="C6" s="12" t="s">
        <v>12</v>
      </c>
      <c r="D6" s="13" t="s">
        <v>173</v>
      </c>
      <c r="E6" s="136">
        <v>0</v>
      </c>
      <c r="F6" s="136">
        <v>0</v>
      </c>
      <c r="G6" s="136">
        <v>0</v>
      </c>
      <c r="H6" s="137">
        <f>SUM(E6:G6)</f>
        <v>0</v>
      </c>
      <c r="I6" s="138">
        <v>80</v>
      </c>
      <c r="J6" s="138">
        <v>0</v>
      </c>
      <c r="K6" s="138">
        <v>0</v>
      </c>
      <c r="L6" s="138">
        <v>80</v>
      </c>
      <c r="M6" s="139">
        <v>80</v>
      </c>
      <c r="N6" s="139">
        <v>0</v>
      </c>
      <c r="O6" s="139">
        <v>0</v>
      </c>
      <c r="P6" s="139">
        <v>80</v>
      </c>
      <c r="Q6" s="139">
        <v>100</v>
      </c>
    </row>
    <row r="7" spans="1:17" s="8" customFormat="1" ht="25.5">
      <c r="A7" s="11"/>
      <c r="B7" s="11"/>
      <c r="C7" s="12"/>
      <c r="D7" s="13" t="s">
        <v>174</v>
      </c>
      <c r="E7" s="136">
        <v>0</v>
      </c>
      <c r="F7" s="136">
        <v>0</v>
      </c>
      <c r="G7" s="136">
        <v>0</v>
      </c>
      <c r="H7" s="137">
        <v>0</v>
      </c>
      <c r="I7" s="138">
        <v>728</v>
      </c>
      <c r="J7" s="138">
        <v>0</v>
      </c>
      <c r="K7" s="138">
        <v>0</v>
      </c>
      <c r="L7" s="138">
        <v>728</v>
      </c>
      <c r="M7" s="139">
        <v>728</v>
      </c>
      <c r="N7" s="139">
        <v>0</v>
      </c>
      <c r="O7" s="139">
        <v>0</v>
      </c>
      <c r="P7" s="139">
        <v>728</v>
      </c>
      <c r="Q7" s="139">
        <v>100</v>
      </c>
    </row>
    <row r="8" spans="1:17" s="8" customFormat="1" ht="38.25">
      <c r="A8" s="91" t="s">
        <v>13</v>
      </c>
      <c r="B8" s="91" t="s">
        <v>14</v>
      </c>
      <c r="C8" s="92"/>
      <c r="D8" s="93" t="s">
        <v>15</v>
      </c>
      <c r="E8" s="98">
        <f>E9</f>
        <v>0</v>
      </c>
      <c r="F8" s="98">
        <v>0</v>
      </c>
      <c r="G8" s="98">
        <v>0</v>
      </c>
      <c r="H8" s="98">
        <v>0</v>
      </c>
      <c r="I8" s="99">
        <v>0</v>
      </c>
      <c r="J8" s="99">
        <v>0</v>
      </c>
      <c r="K8" s="99">
        <v>0</v>
      </c>
      <c r="L8" s="99">
        <v>0</v>
      </c>
      <c r="M8" s="135">
        <v>0</v>
      </c>
      <c r="N8" s="135">
        <v>0</v>
      </c>
      <c r="O8" s="135">
        <v>0</v>
      </c>
      <c r="P8" s="135">
        <v>0</v>
      </c>
      <c r="Q8" s="135"/>
    </row>
    <row r="9" spans="1:17" s="8" customFormat="1" ht="38.25">
      <c r="A9" s="14"/>
      <c r="B9" s="14"/>
      <c r="C9" s="12" t="s">
        <v>16</v>
      </c>
      <c r="D9" s="13" t="s">
        <v>17</v>
      </c>
      <c r="E9" s="137">
        <v>0</v>
      </c>
      <c r="F9" s="136">
        <v>0</v>
      </c>
      <c r="G9" s="136">
        <v>0</v>
      </c>
      <c r="H9" s="137">
        <v>0</v>
      </c>
      <c r="I9" s="138">
        <v>0</v>
      </c>
      <c r="J9" s="138">
        <v>0</v>
      </c>
      <c r="K9" s="138">
        <v>0</v>
      </c>
      <c r="L9" s="138">
        <v>0</v>
      </c>
      <c r="M9" s="139">
        <v>0</v>
      </c>
      <c r="N9" s="139">
        <v>0</v>
      </c>
      <c r="O9" s="139">
        <v>0</v>
      </c>
      <c r="P9" s="139">
        <v>0</v>
      </c>
      <c r="Q9" s="139"/>
    </row>
    <row r="10" spans="1:17" s="8" customFormat="1" ht="15">
      <c r="A10" s="91" t="s">
        <v>18</v>
      </c>
      <c r="B10" s="91" t="s">
        <v>19</v>
      </c>
      <c r="C10" s="92"/>
      <c r="D10" s="93" t="s">
        <v>20</v>
      </c>
      <c r="E10" s="98">
        <v>0</v>
      </c>
      <c r="F10" s="98">
        <v>0</v>
      </c>
      <c r="G10" s="98">
        <v>0</v>
      </c>
      <c r="H10" s="98">
        <v>0</v>
      </c>
      <c r="I10" s="99">
        <v>0</v>
      </c>
      <c r="J10" s="99">
        <v>0</v>
      </c>
      <c r="K10" s="99">
        <v>0</v>
      </c>
      <c r="L10" s="99">
        <v>0</v>
      </c>
      <c r="M10" s="135">
        <v>0</v>
      </c>
      <c r="N10" s="135">
        <v>0</v>
      </c>
      <c r="O10" s="135">
        <v>0</v>
      </c>
      <c r="P10" s="135">
        <v>0</v>
      </c>
      <c r="Q10" s="135"/>
    </row>
    <row r="11" spans="1:17" s="8" customFormat="1" ht="15">
      <c r="A11" s="14"/>
      <c r="B11" s="14"/>
      <c r="C11" s="12" t="s">
        <v>21</v>
      </c>
      <c r="D11" s="13" t="s">
        <v>22</v>
      </c>
      <c r="E11" s="137">
        <f>E12</f>
        <v>0</v>
      </c>
      <c r="F11" s="137">
        <f>F12</f>
        <v>0</v>
      </c>
      <c r="G11" s="137">
        <f>G12</f>
        <v>0</v>
      </c>
      <c r="H11" s="137">
        <f>H12</f>
        <v>0</v>
      </c>
      <c r="I11" s="138">
        <v>0</v>
      </c>
      <c r="J11" s="138">
        <v>0</v>
      </c>
      <c r="K11" s="138">
        <v>0</v>
      </c>
      <c r="L11" s="138">
        <v>0</v>
      </c>
      <c r="M11" s="139">
        <v>0</v>
      </c>
      <c r="N11" s="139">
        <v>0</v>
      </c>
      <c r="O11" s="139">
        <v>0</v>
      </c>
      <c r="P11" s="139">
        <v>0</v>
      </c>
      <c r="Q11" s="139"/>
    </row>
    <row r="12" spans="1:17" s="8" customFormat="1" ht="30" customHeight="1">
      <c r="A12" s="14"/>
      <c r="B12" s="15"/>
      <c r="C12" s="16"/>
      <c r="D12" s="13" t="s">
        <v>23</v>
      </c>
      <c r="E12" s="136">
        <v>0</v>
      </c>
      <c r="F12" s="136">
        <v>0</v>
      </c>
      <c r="G12" s="136">
        <v>0</v>
      </c>
      <c r="H12" s="137">
        <v>0</v>
      </c>
      <c r="I12" s="138">
        <v>0</v>
      </c>
      <c r="J12" s="138">
        <v>0</v>
      </c>
      <c r="K12" s="138">
        <v>0</v>
      </c>
      <c r="L12" s="138">
        <v>0</v>
      </c>
      <c r="M12" s="139">
        <v>0</v>
      </c>
      <c r="N12" s="139">
        <v>0</v>
      </c>
      <c r="O12" s="139">
        <v>0</v>
      </c>
      <c r="P12" s="139">
        <v>0</v>
      </c>
      <c r="Q12" s="139"/>
    </row>
    <row r="13" spans="1:17" s="8" customFormat="1" ht="30" customHeight="1">
      <c r="A13" s="91" t="s">
        <v>24</v>
      </c>
      <c r="B13" s="91" t="s">
        <v>25</v>
      </c>
      <c r="C13" s="92"/>
      <c r="D13" s="93" t="s">
        <v>26</v>
      </c>
      <c r="E13" s="98">
        <v>5680</v>
      </c>
      <c r="F13" s="98">
        <v>700</v>
      </c>
      <c r="G13" s="98">
        <v>0</v>
      </c>
      <c r="H13" s="98">
        <f>SUM(E13:G13)</f>
        <v>6380</v>
      </c>
      <c r="I13" s="99">
        <v>5833</v>
      </c>
      <c r="J13" s="99">
        <v>611</v>
      </c>
      <c r="K13" s="99">
        <v>0</v>
      </c>
      <c r="L13" s="99">
        <v>6444</v>
      </c>
      <c r="M13" s="135">
        <v>4824</v>
      </c>
      <c r="N13" s="135">
        <v>482</v>
      </c>
      <c r="O13" s="135">
        <v>0</v>
      </c>
      <c r="P13" s="135">
        <v>5306</v>
      </c>
      <c r="Q13" s="135">
        <v>82.3</v>
      </c>
    </row>
    <row r="14" spans="1:17" s="8" customFormat="1" ht="18.75" customHeight="1">
      <c r="A14" s="17"/>
      <c r="B14" s="17"/>
      <c r="C14" s="12" t="s">
        <v>27</v>
      </c>
      <c r="D14" s="13" t="s">
        <v>28</v>
      </c>
      <c r="E14" s="136">
        <v>0</v>
      </c>
      <c r="F14" s="136">
        <v>0</v>
      </c>
      <c r="G14" s="136">
        <v>0</v>
      </c>
      <c r="H14" s="137">
        <v>0</v>
      </c>
      <c r="I14" s="138">
        <v>0</v>
      </c>
      <c r="J14" s="138">
        <v>0</v>
      </c>
      <c r="K14" s="138">
        <v>0</v>
      </c>
      <c r="L14" s="138">
        <v>0</v>
      </c>
      <c r="M14" s="139">
        <v>0</v>
      </c>
      <c r="N14" s="139">
        <v>0</v>
      </c>
      <c r="O14" s="139">
        <v>0</v>
      </c>
      <c r="P14" s="139">
        <v>0</v>
      </c>
      <c r="Q14" s="139"/>
    </row>
    <row r="15" spans="1:17" s="8" customFormat="1" ht="18.75" customHeight="1">
      <c r="A15" s="17"/>
      <c r="B15" s="17"/>
      <c r="C15" s="12" t="s">
        <v>29</v>
      </c>
      <c r="D15" s="13" t="s">
        <v>30</v>
      </c>
      <c r="E15" s="136">
        <v>0</v>
      </c>
      <c r="F15" s="136">
        <v>0</v>
      </c>
      <c r="G15" s="136">
        <v>0</v>
      </c>
      <c r="H15" s="137">
        <v>0</v>
      </c>
      <c r="I15" s="138"/>
      <c r="J15" s="138"/>
      <c r="K15" s="138"/>
      <c r="L15" s="138"/>
      <c r="M15" s="139"/>
      <c r="N15" s="139"/>
      <c r="O15" s="139"/>
      <c r="P15" s="139"/>
      <c r="Q15" s="139"/>
    </row>
    <row r="16" spans="1:17" s="8" customFormat="1" ht="33.75" customHeight="1">
      <c r="A16" s="91" t="s">
        <v>31</v>
      </c>
      <c r="B16" s="91" t="s">
        <v>32</v>
      </c>
      <c r="C16" s="92"/>
      <c r="D16" s="93" t="s">
        <v>33</v>
      </c>
      <c r="E16" s="98">
        <f>E17</f>
        <v>0</v>
      </c>
      <c r="F16" s="98">
        <f>F17</f>
        <v>0</v>
      </c>
      <c r="G16" s="98">
        <f>G17</f>
        <v>0</v>
      </c>
      <c r="H16" s="98">
        <f aca="true" t="shared" si="0" ref="H16:H23">SUM(E16:G16)</f>
        <v>0</v>
      </c>
      <c r="I16" s="99">
        <v>0</v>
      </c>
      <c r="J16" s="99">
        <v>0</v>
      </c>
      <c r="K16" s="99">
        <v>0</v>
      </c>
      <c r="L16" s="99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</row>
    <row r="17" spans="1:17" s="8" customFormat="1" ht="25.5">
      <c r="A17" s="17"/>
      <c r="B17" s="17"/>
      <c r="C17" s="12" t="s">
        <v>34</v>
      </c>
      <c r="D17" s="13" t="s">
        <v>109</v>
      </c>
      <c r="E17" s="18">
        <v>0</v>
      </c>
      <c r="F17" s="136">
        <v>0</v>
      </c>
      <c r="G17" s="136">
        <v>0</v>
      </c>
      <c r="H17" s="137">
        <f t="shared" si="0"/>
        <v>0</v>
      </c>
      <c r="I17" s="138">
        <v>0</v>
      </c>
      <c r="J17" s="138">
        <v>0</v>
      </c>
      <c r="K17" s="138">
        <v>0</v>
      </c>
      <c r="L17" s="138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</row>
    <row r="18" spans="1:17" s="8" customFormat="1" ht="15">
      <c r="A18" s="91" t="s">
        <v>35</v>
      </c>
      <c r="B18" s="91" t="s">
        <v>36</v>
      </c>
      <c r="C18" s="92"/>
      <c r="D18" s="93" t="s">
        <v>37</v>
      </c>
      <c r="E18" s="140">
        <f>E19</f>
        <v>0</v>
      </c>
      <c r="F18" s="140">
        <f>F19</f>
        <v>0</v>
      </c>
      <c r="G18" s="140">
        <f>G19</f>
        <v>0</v>
      </c>
      <c r="H18" s="98">
        <f t="shared" si="0"/>
        <v>0</v>
      </c>
      <c r="I18" s="99"/>
      <c r="J18" s="99"/>
      <c r="K18" s="99"/>
      <c r="L18" s="99"/>
      <c r="M18" s="135"/>
      <c r="N18" s="135"/>
      <c r="O18" s="135"/>
      <c r="P18" s="135"/>
      <c r="Q18" s="135"/>
    </row>
    <row r="19" spans="1:17" s="8" customFormat="1" ht="25.5">
      <c r="A19" s="17"/>
      <c r="B19" s="17"/>
      <c r="C19" s="12" t="s">
        <v>38</v>
      </c>
      <c r="D19" s="13" t="s">
        <v>39</v>
      </c>
      <c r="E19" s="141">
        <v>0</v>
      </c>
      <c r="F19" s="136">
        <v>0</v>
      </c>
      <c r="G19" s="136">
        <v>0</v>
      </c>
      <c r="H19" s="137">
        <f t="shared" si="0"/>
        <v>0</v>
      </c>
      <c r="I19" s="138">
        <v>755</v>
      </c>
      <c r="J19" s="138">
        <v>0</v>
      </c>
      <c r="K19" s="138">
        <v>0</v>
      </c>
      <c r="L19" s="138">
        <v>755</v>
      </c>
      <c r="M19" s="139">
        <v>755</v>
      </c>
      <c r="N19" s="139">
        <v>0</v>
      </c>
      <c r="O19" s="139">
        <v>0</v>
      </c>
      <c r="P19" s="139">
        <v>755</v>
      </c>
      <c r="Q19" s="139">
        <v>100</v>
      </c>
    </row>
    <row r="20" spans="1:17" s="8" customFormat="1" ht="15.75">
      <c r="A20" s="95" t="s">
        <v>40</v>
      </c>
      <c r="B20" s="96"/>
      <c r="C20" s="96"/>
      <c r="D20" s="93" t="s">
        <v>41</v>
      </c>
      <c r="E20" s="142">
        <v>86925</v>
      </c>
      <c r="F20" s="142">
        <v>13397</v>
      </c>
      <c r="G20" s="142">
        <f>SUM(G17)</f>
        <v>0</v>
      </c>
      <c r="H20" s="98">
        <f t="shared" si="0"/>
        <v>100322</v>
      </c>
      <c r="I20" s="99">
        <v>90582</v>
      </c>
      <c r="J20" s="99">
        <v>14315</v>
      </c>
      <c r="K20" s="99">
        <v>0</v>
      </c>
      <c r="L20" s="99">
        <v>104897</v>
      </c>
      <c r="M20" s="135">
        <v>90582</v>
      </c>
      <c r="N20" s="135">
        <v>14315</v>
      </c>
      <c r="O20" s="135">
        <v>0</v>
      </c>
      <c r="P20" s="135">
        <v>104897</v>
      </c>
      <c r="Q20" s="135">
        <v>100</v>
      </c>
    </row>
    <row r="21" spans="1:17" s="8" customFormat="1" ht="15.75">
      <c r="A21" s="19"/>
      <c r="B21" s="5"/>
      <c r="C21" s="5"/>
      <c r="D21" s="20" t="s">
        <v>42</v>
      </c>
      <c r="E21" s="143">
        <v>78638</v>
      </c>
      <c r="F21" s="143">
        <v>8843</v>
      </c>
      <c r="G21" s="143">
        <v>0</v>
      </c>
      <c r="H21" s="137">
        <f t="shared" si="0"/>
        <v>87481</v>
      </c>
      <c r="I21" s="138">
        <v>78638</v>
      </c>
      <c r="J21" s="138">
        <v>8843</v>
      </c>
      <c r="K21" s="138">
        <v>0</v>
      </c>
      <c r="L21" s="138">
        <v>87481</v>
      </c>
      <c r="M21" s="139">
        <v>80551</v>
      </c>
      <c r="N21" s="139">
        <v>9858</v>
      </c>
      <c r="O21" s="139">
        <v>0</v>
      </c>
      <c r="P21" s="139">
        <v>90409</v>
      </c>
      <c r="Q21" s="139"/>
    </row>
    <row r="22" spans="1:17" s="8" customFormat="1" ht="25.5">
      <c r="A22" s="19"/>
      <c r="B22" s="5"/>
      <c r="C22" s="5"/>
      <c r="D22" s="20" t="s">
        <v>43</v>
      </c>
      <c r="E22" s="143">
        <v>8287</v>
      </c>
      <c r="F22" s="143">
        <v>4554</v>
      </c>
      <c r="G22" s="143">
        <f>(G23-G15-G21)</f>
        <v>0</v>
      </c>
      <c r="H22" s="137">
        <f t="shared" si="0"/>
        <v>12841</v>
      </c>
      <c r="I22" s="138">
        <v>11944</v>
      </c>
      <c r="J22" s="138">
        <v>5472</v>
      </c>
      <c r="K22" s="138">
        <v>0</v>
      </c>
      <c r="L22" s="138">
        <v>17416</v>
      </c>
      <c r="M22" s="139">
        <v>10031</v>
      </c>
      <c r="N22" s="139">
        <v>4457</v>
      </c>
      <c r="O22" s="139">
        <v>0</v>
      </c>
      <c r="P22" s="139">
        <v>14488</v>
      </c>
      <c r="Q22" s="139"/>
    </row>
    <row r="23" spans="1:17" s="21" customFormat="1" ht="41.25" customHeight="1">
      <c r="A23" s="95"/>
      <c r="B23" s="95"/>
      <c r="C23" s="95"/>
      <c r="D23" s="97" t="s">
        <v>44</v>
      </c>
      <c r="E23" s="98">
        <v>92605</v>
      </c>
      <c r="F23" s="98">
        <v>14097</v>
      </c>
      <c r="G23" s="98">
        <f>G5+G8+G10+G13+G16+G18+G20</f>
        <v>0</v>
      </c>
      <c r="H23" s="98">
        <f t="shared" si="0"/>
        <v>106702</v>
      </c>
      <c r="I23" s="99">
        <v>97978</v>
      </c>
      <c r="J23" s="99">
        <v>14926</v>
      </c>
      <c r="K23" s="99">
        <v>0</v>
      </c>
      <c r="L23" s="99">
        <v>112904</v>
      </c>
      <c r="M23" s="144">
        <v>96969</v>
      </c>
      <c r="N23" s="144">
        <v>14797</v>
      </c>
      <c r="O23" s="144">
        <v>0</v>
      </c>
      <c r="P23" s="144">
        <v>111766</v>
      </c>
      <c r="Q23" s="144">
        <v>99</v>
      </c>
    </row>
    <row r="24" spans="4:12" s="4" customFormat="1" ht="12.75">
      <c r="D24" s="22"/>
      <c r="E24" s="23"/>
      <c r="F24" s="24"/>
      <c r="G24" s="24"/>
      <c r="H24" s="25"/>
      <c r="I24" s="72"/>
      <c r="J24" s="72"/>
      <c r="K24" s="72"/>
      <c r="L24" s="72"/>
    </row>
    <row r="25" spans="1:8" ht="12.75">
      <c r="A25" s="174" t="s">
        <v>175</v>
      </c>
      <c r="B25" s="175"/>
      <c r="C25" s="175"/>
      <c r="D25" s="175"/>
      <c r="E25" s="26"/>
      <c r="F25" s="27"/>
      <c r="G25" s="27"/>
      <c r="H25" s="28"/>
    </row>
    <row r="26" spans="5:8" ht="12.75">
      <c r="E26" s="169" t="s">
        <v>108</v>
      </c>
      <c r="F26" s="169"/>
      <c r="G26" s="169"/>
      <c r="H26" s="169"/>
    </row>
    <row r="27" spans="5:8" ht="12.75">
      <c r="E27" s="169" t="s">
        <v>0</v>
      </c>
      <c r="F27" s="169"/>
      <c r="G27" s="169"/>
      <c r="H27" s="169"/>
    </row>
  </sheetData>
  <sheetProtection/>
  <mergeCells count="10">
    <mergeCell ref="A1:Q1"/>
    <mergeCell ref="Q2:Q3"/>
    <mergeCell ref="M2:P2"/>
    <mergeCell ref="I2:L2"/>
    <mergeCell ref="E27:H27"/>
    <mergeCell ref="A4:D4"/>
    <mergeCell ref="B3:C3"/>
    <mergeCell ref="A25:D25"/>
    <mergeCell ref="E26:H26"/>
    <mergeCell ref="E2:H2"/>
  </mergeCells>
  <printOptions heading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10" sqref="G10"/>
    </sheetView>
  </sheetViews>
  <sheetFormatPr defaultColWidth="9.140625" defaultRowHeight="12.75"/>
  <cols>
    <col min="1" max="3" width="4.7109375" style="4" customWidth="1"/>
    <col min="4" max="4" width="22.28125" style="4" customWidth="1"/>
    <col min="5" max="5" width="15.7109375" style="43" customWidth="1"/>
    <col min="6" max="8" width="15.7109375" style="4" customWidth="1"/>
    <col min="9" max="12" width="15.7109375" style="40" customWidth="1"/>
    <col min="13" max="17" width="15.7109375" style="0" customWidth="1"/>
  </cols>
  <sheetData>
    <row r="1" spans="1:17" s="31" customFormat="1" ht="78" customHeight="1">
      <c r="A1" s="162" t="s">
        <v>115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31" customFormat="1" ht="30.75" customHeight="1">
      <c r="A2" s="77"/>
      <c r="B2" s="77"/>
      <c r="C2" s="77"/>
      <c r="D2" s="77"/>
      <c r="E2" s="194" t="s">
        <v>114</v>
      </c>
      <c r="F2" s="194"/>
      <c r="G2" s="194"/>
      <c r="H2" s="194"/>
      <c r="I2" s="179" t="s">
        <v>168</v>
      </c>
      <c r="J2" s="180"/>
      <c r="K2" s="180"/>
      <c r="L2" s="181"/>
      <c r="M2" s="178" t="s">
        <v>169</v>
      </c>
      <c r="N2" s="178"/>
      <c r="O2" s="178"/>
      <c r="P2" s="178"/>
      <c r="Q2" s="176" t="s">
        <v>123</v>
      </c>
    </row>
    <row r="3" spans="1:17" s="22" customFormat="1" ht="94.5" customHeight="1">
      <c r="A3" s="32" t="s">
        <v>45</v>
      </c>
      <c r="B3" s="189" t="s">
        <v>46</v>
      </c>
      <c r="C3" s="190"/>
      <c r="D3" s="33" t="s">
        <v>47</v>
      </c>
      <c r="E3" s="68" t="s">
        <v>6</v>
      </c>
      <c r="F3" s="68" t="s">
        <v>7</v>
      </c>
      <c r="G3" s="68" t="s">
        <v>8</v>
      </c>
      <c r="H3" s="68" t="s">
        <v>113</v>
      </c>
      <c r="I3" s="107" t="s">
        <v>164</v>
      </c>
      <c r="J3" s="107" t="s">
        <v>165</v>
      </c>
      <c r="K3" s="107" t="s">
        <v>166</v>
      </c>
      <c r="L3" s="107" t="s">
        <v>167</v>
      </c>
      <c r="M3" s="68" t="s">
        <v>132</v>
      </c>
      <c r="N3" s="68" t="s">
        <v>138</v>
      </c>
      <c r="O3" s="68" t="s">
        <v>137</v>
      </c>
      <c r="P3" s="116" t="s">
        <v>170</v>
      </c>
      <c r="Q3" s="177"/>
    </row>
    <row r="4" spans="1:17" ht="25.5">
      <c r="A4" s="15"/>
      <c r="B4" s="34"/>
      <c r="C4" s="34"/>
      <c r="D4" s="35" t="s">
        <v>2</v>
      </c>
      <c r="E4" s="36"/>
      <c r="F4" s="36"/>
      <c r="G4" s="36"/>
      <c r="H4" s="69"/>
      <c r="I4" s="73"/>
      <c r="J4" s="73"/>
      <c r="K4" s="73"/>
      <c r="L4" s="73"/>
      <c r="M4" s="1"/>
      <c r="N4" s="1"/>
      <c r="O4" s="1"/>
      <c r="P4" s="1"/>
      <c r="Q4" s="1"/>
    </row>
    <row r="5" spans="1:17" ht="12.75">
      <c r="A5" s="15" t="s">
        <v>9</v>
      </c>
      <c r="B5" s="37"/>
      <c r="C5" s="37"/>
      <c r="D5" s="38" t="s">
        <v>48</v>
      </c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ht="15">
      <c r="A6" s="15"/>
      <c r="B6" s="37" t="s">
        <v>49</v>
      </c>
      <c r="C6" s="37"/>
      <c r="D6" s="2" t="s">
        <v>50</v>
      </c>
      <c r="E6" s="145">
        <v>55930</v>
      </c>
      <c r="F6" s="146">
        <v>7690</v>
      </c>
      <c r="G6" s="147">
        <v>0</v>
      </c>
      <c r="H6" s="148">
        <v>63620</v>
      </c>
      <c r="I6" s="149">
        <v>58149</v>
      </c>
      <c r="J6" s="149">
        <v>8414</v>
      </c>
      <c r="K6" s="149">
        <v>0</v>
      </c>
      <c r="L6" s="149">
        <v>66563</v>
      </c>
      <c r="M6" s="150">
        <v>57929</v>
      </c>
      <c r="N6" s="150">
        <v>8414</v>
      </c>
      <c r="O6" s="150">
        <v>0</v>
      </c>
      <c r="P6" s="150">
        <v>66343</v>
      </c>
      <c r="Q6" s="150">
        <v>99.7</v>
      </c>
    </row>
    <row r="7" spans="1:17" ht="38.25">
      <c r="A7" s="15"/>
      <c r="B7" s="37" t="s">
        <v>51</v>
      </c>
      <c r="C7" s="37"/>
      <c r="D7" s="2" t="s">
        <v>52</v>
      </c>
      <c r="E7" s="145">
        <v>15101</v>
      </c>
      <c r="F7" s="147">
        <v>2076</v>
      </c>
      <c r="G7" s="147">
        <v>0</v>
      </c>
      <c r="H7" s="151">
        <v>17177</v>
      </c>
      <c r="I7" s="149">
        <v>15711</v>
      </c>
      <c r="J7" s="149">
        <v>2270</v>
      </c>
      <c r="K7" s="149">
        <v>0</v>
      </c>
      <c r="L7" s="149">
        <v>17981</v>
      </c>
      <c r="M7" s="150">
        <v>15709</v>
      </c>
      <c r="N7" s="150">
        <v>2270</v>
      </c>
      <c r="O7" s="150">
        <v>0</v>
      </c>
      <c r="P7" s="150">
        <v>17979</v>
      </c>
      <c r="Q7" s="150">
        <v>100</v>
      </c>
    </row>
    <row r="8" spans="1:17" ht="15">
      <c r="A8" s="15"/>
      <c r="B8" s="37" t="s">
        <v>53</v>
      </c>
      <c r="C8" s="37"/>
      <c r="D8" s="2" t="s">
        <v>54</v>
      </c>
      <c r="E8" s="145">
        <v>21574</v>
      </c>
      <c r="F8" s="147">
        <v>4331</v>
      </c>
      <c r="G8" s="147">
        <v>0</v>
      </c>
      <c r="H8" s="151">
        <v>25905</v>
      </c>
      <c r="I8" s="149">
        <v>24435</v>
      </c>
      <c r="J8" s="149">
        <v>3743</v>
      </c>
      <c r="K8" s="149">
        <v>0</v>
      </c>
      <c r="L8" s="149">
        <v>28178</v>
      </c>
      <c r="M8" s="150">
        <v>22969</v>
      </c>
      <c r="N8" s="150">
        <v>3596</v>
      </c>
      <c r="O8" s="150">
        <v>0</v>
      </c>
      <c r="P8" s="150">
        <v>26565</v>
      </c>
      <c r="Q8" s="150">
        <v>94.3</v>
      </c>
    </row>
    <row r="9" spans="1:17" ht="25.5">
      <c r="A9" s="15"/>
      <c r="B9" s="37" t="s">
        <v>55</v>
      </c>
      <c r="C9" s="37"/>
      <c r="D9" s="39" t="s">
        <v>56</v>
      </c>
      <c r="E9" s="152">
        <v>0</v>
      </c>
      <c r="F9" s="147">
        <v>0</v>
      </c>
      <c r="G9" s="147">
        <v>0</v>
      </c>
      <c r="H9" s="151">
        <v>0</v>
      </c>
      <c r="I9" s="149">
        <v>0</v>
      </c>
      <c r="J9" s="149">
        <v>0</v>
      </c>
      <c r="K9" s="149">
        <v>0</v>
      </c>
      <c r="L9" s="149">
        <v>0</v>
      </c>
      <c r="M9" s="150">
        <v>0</v>
      </c>
      <c r="N9" s="150">
        <v>0</v>
      </c>
      <c r="O9" s="150">
        <v>0</v>
      </c>
      <c r="P9" s="150">
        <v>0</v>
      </c>
      <c r="Q9" s="150"/>
    </row>
    <row r="10" spans="1:17" ht="15">
      <c r="A10" s="15"/>
      <c r="B10" s="37"/>
      <c r="C10" s="37" t="s">
        <v>57</v>
      </c>
      <c r="D10" s="38" t="s">
        <v>58</v>
      </c>
      <c r="E10" s="152">
        <v>0</v>
      </c>
      <c r="F10" s="147">
        <v>0</v>
      </c>
      <c r="G10" s="147">
        <v>0</v>
      </c>
      <c r="H10" s="151">
        <v>0</v>
      </c>
      <c r="I10" s="149">
        <v>0</v>
      </c>
      <c r="J10" s="149">
        <v>0</v>
      </c>
      <c r="K10" s="149">
        <v>0</v>
      </c>
      <c r="L10" s="149">
        <v>0</v>
      </c>
      <c r="M10" s="150">
        <v>0</v>
      </c>
      <c r="N10" s="150">
        <v>0</v>
      </c>
      <c r="O10" s="150">
        <v>0</v>
      </c>
      <c r="P10" s="150">
        <v>0</v>
      </c>
      <c r="Q10" s="150"/>
    </row>
    <row r="11" spans="1:17" s="40" customFormat="1" ht="30">
      <c r="A11" s="99"/>
      <c r="B11" s="100"/>
      <c r="C11" s="100"/>
      <c r="D11" s="101" t="s">
        <v>59</v>
      </c>
      <c r="E11" s="153">
        <v>92605</v>
      </c>
      <c r="F11" s="154">
        <v>14097</v>
      </c>
      <c r="G11" s="155">
        <v>0</v>
      </c>
      <c r="H11" s="154">
        <f>SUM(H6:H10)</f>
        <v>106702</v>
      </c>
      <c r="I11" s="156">
        <v>98295</v>
      </c>
      <c r="J11" s="156">
        <v>14427</v>
      </c>
      <c r="K11" s="156">
        <v>0</v>
      </c>
      <c r="L11" s="156">
        <v>112722</v>
      </c>
      <c r="M11" s="157">
        <v>96607</v>
      </c>
      <c r="N11" s="157">
        <v>14280</v>
      </c>
      <c r="O11" s="157">
        <v>0</v>
      </c>
      <c r="P11" s="157">
        <v>110887</v>
      </c>
      <c r="Q11" s="157">
        <v>98.4</v>
      </c>
    </row>
    <row r="12" spans="1:17" ht="14.25">
      <c r="A12" s="17" t="s">
        <v>13</v>
      </c>
      <c r="B12" s="41"/>
      <c r="C12" s="41"/>
      <c r="D12" s="13" t="s">
        <v>60</v>
      </c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</row>
    <row r="13" spans="1:17" ht="15">
      <c r="A13" s="17"/>
      <c r="B13" s="42" t="s">
        <v>61</v>
      </c>
      <c r="C13" s="42"/>
      <c r="D13" s="2" t="s">
        <v>62</v>
      </c>
      <c r="E13" s="158">
        <v>0</v>
      </c>
      <c r="F13" s="147">
        <v>0</v>
      </c>
      <c r="G13" s="147">
        <v>0</v>
      </c>
      <c r="H13" s="151">
        <v>0</v>
      </c>
      <c r="I13" s="149">
        <v>182</v>
      </c>
      <c r="J13" s="149">
        <v>0</v>
      </c>
      <c r="K13" s="149">
        <v>0</v>
      </c>
      <c r="L13" s="149">
        <v>182</v>
      </c>
      <c r="M13" s="150">
        <v>29</v>
      </c>
      <c r="N13" s="150">
        <v>0</v>
      </c>
      <c r="O13" s="150">
        <v>0</v>
      </c>
      <c r="P13" s="150">
        <v>29</v>
      </c>
      <c r="Q13" s="150">
        <v>15.9</v>
      </c>
    </row>
    <row r="14" spans="1:17" ht="15">
      <c r="A14" s="17"/>
      <c r="B14" s="42" t="s">
        <v>63</v>
      </c>
      <c r="C14" s="42"/>
      <c r="D14" s="2" t="s">
        <v>64</v>
      </c>
      <c r="E14" s="158">
        <v>0</v>
      </c>
      <c r="F14" s="147">
        <v>0</v>
      </c>
      <c r="G14" s="147">
        <v>0</v>
      </c>
      <c r="H14" s="151">
        <v>0</v>
      </c>
      <c r="I14" s="149">
        <v>0</v>
      </c>
      <c r="J14" s="149">
        <v>0</v>
      </c>
      <c r="K14" s="149">
        <v>0</v>
      </c>
      <c r="L14" s="149">
        <v>0</v>
      </c>
      <c r="M14" s="150">
        <v>0</v>
      </c>
      <c r="N14" s="150">
        <v>0</v>
      </c>
      <c r="O14" s="150">
        <v>0</v>
      </c>
      <c r="P14" s="150">
        <v>0</v>
      </c>
      <c r="Q14" s="150"/>
    </row>
    <row r="15" spans="1:17" ht="25.5">
      <c r="A15" s="17"/>
      <c r="B15" s="42" t="s">
        <v>65</v>
      </c>
      <c r="C15" s="41"/>
      <c r="D15" s="13" t="s">
        <v>66</v>
      </c>
      <c r="E15" s="158">
        <v>0</v>
      </c>
      <c r="F15" s="147">
        <v>0</v>
      </c>
      <c r="G15" s="147">
        <v>0</v>
      </c>
      <c r="H15" s="151">
        <v>0</v>
      </c>
      <c r="I15" s="149">
        <v>0</v>
      </c>
      <c r="J15" s="149">
        <v>0</v>
      </c>
      <c r="K15" s="149">
        <v>0</v>
      </c>
      <c r="L15" s="149">
        <v>0</v>
      </c>
      <c r="M15" s="150">
        <v>0</v>
      </c>
      <c r="N15" s="150">
        <v>0</v>
      </c>
      <c r="O15" s="150">
        <v>0</v>
      </c>
      <c r="P15" s="150">
        <v>0</v>
      </c>
      <c r="Q15" s="150"/>
    </row>
    <row r="16" spans="1:17" ht="25.5">
      <c r="A16" s="94"/>
      <c r="B16" s="102"/>
      <c r="C16" s="102"/>
      <c r="D16" s="93" t="s">
        <v>67</v>
      </c>
      <c r="E16" s="159">
        <v>0</v>
      </c>
      <c r="F16" s="159">
        <v>0</v>
      </c>
      <c r="G16" s="159">
        <v>0</v>
      </c>
      <c r="H16" s="160">
        <v>0</v>
      </c>
      <c r="I16" s="156">
        <v>182</v>
      </c>
      <c r="J16" s="156">
        <v>0</v>
      </c>
      <c r="K16" s="156">
        <v>0</v>
      </c>
      <c r="L16" s="156">
        <v>182</v>
      </c>
      <c r="M16" s="161">
        <v>29</v>
      </c>
      <c r="N16" s="161">
        <v>0</v>
      </c>
      <c r="O16" s="161">
        <v>0</v>
      </c>
      <c r="P16" s="161">
        <v>29</v>
      </c>
      <c r="Q16" s="161">
        <v>15.9</v>
      </c>
    </row>
    <row r="17" spans="1:17" ht="15">
      <c r="A17" s="94"/>
      <c r="B17" s="94"/>
      <c r="C17" s="94"/>
      <c r="D17" s="93" t="s">
        <v>68</v>
      </c>
      <c r="E17" s="155">
        <v>92605</v>
      </c>
      <c r="F17" s="155">
        <v>14097</v>
      </c>
      <c r="G17" s="155">
        <v>0</v>
      </c>
      <c r="H17" s="154">
        <v>106702</v>
      </c>
      <c r="I17" s="156">
        <v>98477</v>
      </c>
      <c r="J17" s="156">
        <v>14427</v>
      </c>
      <c r="K17" s="156">
        <v>0</v>
      </c>
      <c r="L17" s="156">
        <v>112904</v>
      </c>
      <c r="M17" s="157">
        <v>96636</v>
      </c>
      <c r="N17" s="157">
        <v>14280</v>
      </c>
      <c r="O17" s="157">
        <v>0</v>
      </c>
      <c r="P17" s="157">
        <v>110916</v>
      </c>
      <c r="Q17" s="161">
        <v>98.2</v>
      </c>
    </row>
    <row r="18" spans="1:4" ht="12.75">
      <c r="A18" s="191" t="s">
        <v>176</v>
      </c>
      <c r="B18" s="192"/>
      <c r="C18" s="192"/>
      <c r="D18" s="192"/>
    </row>
    <row r="19" spans="1:4" ht="12.75">
      <c r="A19" s="132"/>
      <c r="B19" s="133"/>
      <c r="C19" s="133"/>
      <c r="D19" s="133"/>
    </row>
    <row r="20" spans="1:4" ht="12.75">
      <c r="A20" s="132"/>
      <c r="B20" s="133"/>
      <c r="C20" s="133"/>
      <c r="D20" s="133"/>
    </row>
    <row r="21" spans="1:4" ht="12.75">
      <c r="A21" s="132"/>
      <c r="B21" s="133"/>
      <c r="C21" s="133"/>
      <c r="D21" s="133"/>
    </row>
    <row r="22" spans="5:8" ht="12.75">
      <c r="E22" s="193" t="s">
        <v>108</v>
      </c>
      <c r="F22" s="193"/>
      <c r="G22" s="193"/>
      <c r="H22" s="193"/>
    </row>
    <row r="23" spans="1:12" ht="12.75">
      <c r="A23" s="70"/>
      <c r="B23" s="70"/>
      <c r="C23" s="70"/>
      <c r="D23" s="70"/>
      <c r="E23" s="188" t="s">
        <v>0</v>
      </c>
      <c r="F23" s="188"/>
      <c r="G23" s="188"/>
      <c r="H23" s="188"/>
      <c r="I23" s="74"/>
      <c r="J23" s="74"/>
      <c r="K23" s="74"/>
      <c r="L23" s="74"/>
    </row>
  </sheetData>
  <sheetProtection/>
  <mergeCells count="11">
    <mergeCell ref="E23:H23"/>
    <mergeCell ref="B3:C3"/>
    <mergeCell ref="A18:D18"/>
    <mergeCell ref="E22:H22"/>
    <mergeCell ref="E2:H2"/>
    <mergeCell ref="A1:Q1"/>
    <mergeCell ref="Q2:Q3"/>
    <mergeCell ref="M2:P2"/>
    <mergeCell ref="I2:L2"/>
    <mergeCell ref="E5:Q5"/>
    <mergeCell ref="E12:Q12"/>
  </mergeCells>
  <printOptions heading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F11" sqref="F11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195" t="s">
        <v>116</v>
      </c>
      <c r="B1" s="195"/>
      <c r="C1" s="195"/>
      <c r="D1" s="195"/>
      <c r="E1" s="195"/>
      <c r="F1" s="195"/>
      <c r="G1" s="195"/>
      <c r="H1" s="195"/>
      <c r="I1" s="196"/>
      <c r="J1" s="196"/>
      <c r="K1" s="196"/>
      <c r="L1" s="196"/>
      <c r="M1" s="196"/>
      <c r="N1" s="196"/>
    </row>
    <row r="2" spans="1:16" ht="38.25">
      <c r="A2" s="44" t="s">
        <v>5</v>
      </c>
      <c r="B2" s="45" t="s">
        <v>69</v>
      </c>
      <c r="C2" s="45" t="s">
        <v>70</v>
      </c>
      <c r="D2" s="45" t="s">
        <v>71</v>
      </c>
      <c r="E2" s="45" t="s">
        <v>72</v>
      </c>
      <c r="F2" s="45" t="s">
        <v>73</v>
      </c>
      <c r="G2" s="45" t="s">
        <v>74</v>
      </c>
      <c r="H2" s="45" t="s">
        <v>75</v>
      </c>
      <c r="I2" s="45" t="s">
        <v>76</v>
      </c>
      <c r="J2" s="45" t="s">
        <v>77</v>
      </c>
      <c r="K2" s="45" t="s">
        <v>78</v>
      </c>
      <c r="L2" s="45" t="s">
        <v>79</v>
      </c>
      <c r="M2" s="45" t="s">
        <v>80</v>
      </c>
      <c r="N2" s="45" t="s">
        <v>122</v>
      </c>
      <c r="O2" s="118" t="s">
        <v>143</v>
      </c>
      <c r="P2" s="119" t="s">
        <v>121</v>
      </c>
    </row>
    <row r="3" spans="1:16" ht="21">
      <c r="A3" s="46" t="s">
        <v>81</v>
      </c>
      <c r="B3" s="47">
        <v>8165</v>
      </c>
      <c r="C3" s="112">
        <v>8166</v>
      </c>
      <c r="D3" s="112">
        <v>8165</v>
      </c>
      <c r="E3" s="113">
        <v>8166</v>
      </c>
      <c r="F3" s="113">
        <v>10112</v>
      </c>
      <c r="G3" s="113">
        <v>8165</v>
      </c>
      <c r="H3" s="113">
        <v>8166</v>
      </c>
      <c r="I3" s="113">
        <v>10165</v>
      </c>
      <c r="J3" s="113">
        <v>8166</v>
      </c>
      <c r="K3" s="113">
        <v>8166</v>
      </c>
      <c r="L3" s="113">
        <v>8166</v>
      </c>
      <c r="M3" s="113">
        <v>11129</v>
      </c>
      <c r="N3" s="48">
        <f>SUM(B3:M3)</f>
        <v>104897</v>
      </c>
      <c r="O3" s="117">
        <v>104897</v>
      </c>
      <c r="P3" s="117">
        <v>100</v>
      </c>
    </row>
    <row r="4" spans="1:16" ht="22.5" customHeight="1">
      <c r="A4" s="49" t="s">
        <v>82</v>
      </c>
      <c r="B4" s="50">
        <f>SUM(B3)</f>
        <v>8165</v>
      </c>
      <c r="C4" s="50">
        <f aca="true" t="shared" si="0" ref="C4:N4">SUM(C3)</f>
        <v>8166</v>
      </c>
      <c r="D4" s="50">
        <f t="shared" si="0"/>
        <v>8165</v>
      </c>
      <c r="E4" s="50">
        <f t="shared" si="0"/>
        <v>8166</v>
      </c>
      <c r="F4" s="50">
        <f t="shared" si="0"/>
        <v>10112</v>
      </c>
      <c r="G4" s="50">
        <f t="shared" si="0"/>
        <v>8165</v>
      </c>
      <c r="H4" s="50">
        <f t="shared" si="0"/>
        <v>8166</v>
      </c>
      <c r="I4" s="50">
        <f t="shared" si="0"/>
        <v>10165</v>
      </c>
      <c r="J4" s="50">
        <f>SUM(J3)</f>
        <v>8166</v>
      </c>
      <c r="K4" s="50">
        <f>SUM(K3)</f>
        <v>8166</v>
      </c>
      <c r="L4" s="50">
        <f>SUM(L3)</f>
        <v>8166</v>
      </c>
      <c r="M4" s="50">
        <f>SUM(M3)</f>
        <v>11129</v>
      </c>
      <c r="N4" s="50">
        <f t="shared" si="0"/>
        <v>104897</v>
      </c>
      <c r="O4" s="120">
        <v>104897</v>
      </c>
      <c r="P4" s="120">
        <v>100</v>
      </c>
    </row>
    <row r="6" spans="1:3" ht="12.75">
      <c r="A6" s="174" t="s">
        <v>176</v>
      </c>
      <c r="B6" s="175"/>
      <c r="C6" s="175"/>
    </row>
    <row r="7" spans="1:14" ht="15.75">
      <c r="A7" s="51"/>
      <c r="B7" s="51"/>
      <c r="C7" s="51"/>
      <c r="D7" s="51"/>
      <c r="E7" s="51"/>
      <c r="F7" s="51"/>
      <c r="I7" s="197" t="s">
        <v>108</v>
      </c>
      <c r="J7" s="197"/>
      <c r="K7" s="197"/>
      <c r="L7" s="197"/>
      <c r="M7" s="197"/>
      <c r="N7" s="197"/>
    </row>
    <row r="8" spans="1:14" ht="15.75">
      <c r="A8" s="51"/>
      <c r="B8" s="51"/>
      <c r="C8" s="51"/>
      <c r="D8" s="51"/>
      <c r="E8" s="51"/>
      <c r="F8" s="51"/>
      <c r="G8" s="51"/>
      <c r="I8" s="198" t="s">
        <v>0</v>
      </c>
      <c r="J8" s="198"/>
      <c r="K8" s="198"/>
      <c r="L8" s="198"/>
      <c r="M8" s="198"/>
      <c r="N8" s="198"/>
    </row>
    <row r="9" ht="12.75">
      <c r="A9" s="52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9.57421875" style="60" customWidth="1"/>
    <col min="2" max="2" width="7.8515625" style="60" customWidth="1"/>
    <col min="3" max="3" width="8.7109375" style="60" customWidth="1"/>
    <col min="4" max="4" width="9.140625" style="60" customWidth="1"/>
    <col min="5" max="5" width="8.57421875" style="60" customWidth="1"/>
    <col min="6" max="6" width="10.00390625" style="60" customWidth="1"/>
    <col min="7" max="16384" width="9.140625" style="60" customWidth="1"/>
  </cols>
  <sheetData>
    <row r="1" spans="1:11" ht="41.25" customHeight="1">
      <c r="A1" s="20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61" t="s">
        <v>92</v>
      </c>
      <c r="B2" s="199" t="s">
        <v>177</v>
      </c>
      <c r="C2" s="200"/>
      <c r="D2" s="200"/>
      <c r="E2" s="200"/>
      <c r="F2" s="201"/>
      <c r="G2" s="199" t="s">
        <v>178</v>
      </c>
      <c r="H2" s="200"/>
      <c r="I2" s="200"/>
      <c r="J2" s="200"/>
      <c r="K2" s="201"/>
    </row>
    <row r="3" spans="1:11" ht="36">
      <c r="A3" s="62" t="s">
        <v>93</v>
      </c>
      <c r="B3" s="63" t="s">
        <v>94</v>
      </c>
      <c r="C3" s="63" t="s">
        <v>95</v>
      </c>
      <c r="D3" s="63" t="s">
        <v>96</v>
      </c>
      <c r="E3" s="63" t="s">
        <v>97</v>
      </c>
      <c r="F3" s="62" t="s">
        <v>98</v>
      </c>
      <c r="G3" s="63" t="s">
        <v>94</v>
      </c>
      <c r="H3" s="63" t="s">
        <v>95</v>
      </c>
      <c r="I3" s="63" t="s">
        <v>96</v>
      </c>
      <c r="J3" s="63" t="s">
        <v>97</v>
      </c>
      <c r="K3" s="62" t="s">
        <v>98</v>
      </c>
    </row>
    <row r="4" spans="1:11" ht="12.75">
      <c r="A4" s="64"/>
      <c r="B4" s="65" t="s">
        <v>99</v>
      </c>
      <c r="C4" s="65" t="s">
        <v>99</v>
      </c>
      <c r="D4" s="65" t="s">
        <v>100</v>
      </c>
      <c r="E4" s="65" t="s">
        <v>100</v>
      </c>
      <c r="F4" s="61" t="s">
        <v>100</v>
      </c>
      <c r="G4" s="65" t="s">
        <v>99</v>
      </c>
      <c r="H4" s="65" t="s">
        <v>99</v>
      </c>
      <c r="I4" s="65" t="s">
        <v>100</v>
      </c>
      <c r="J4" s="65" t="s">
        <v>100</v>
      </c>
      <c r="K4" s="61" t="s">
        <v>100</v>
      </c>
    </row>
    <row r="5" spans="1:11" ht="22.5">
      <c r="A5" s="66" t="s">
        <v>101</v>
      </c>
      <c r="B5" s="15">
        <v>25</v>
      </c>
      <c r="C5" s="15">
        <v>0</v>
      </c>
      <c r="D5" s="17">
        <v>0</v>
      </c>
      <c r="E5" s="17">
        <v>0</v>
      </c>
      <c r="F5" s="9">
        <f>SUM(B5:E5)</f>
        <v>25</v>
      </c>
      <c r="G5" s="15">
        <v>24</v>
      </c>
      <c r="H5" s="15">
        <v>0</v>
      </c>
      <c r="I5" s="17">
        <v>0</v>
      </c>
      <c r="J5" s="17">
        <v>0</v>
      </c>
      <c r="K5" s="9">
        <f>SUM(G5:J5)</f>
        <v>24</v>
      </c>
    </row>
    <row r="6" spans="1:11" ht="12.75">
      <c r="A6" s="67" t="s">
        <v>102</v>
      </c>
      <c r="B6" s="10">
        <f>SUM(B5:B5)</f>
        <v>25</v>
      </c>
      <c r="C6" s="10">
        <f>SUM(C5:C5)</f>
        <v>0</v>
      </c>
      <c r="D6" s="10">
        <f>SUM(D5:D5)</f>
        <v>0</v>
      </c>
      <c r="E6" s="10">
        <f>SUM(E5:E5)</f>
        <v>0</v>
      </c>
      <c r="F6" s="10">
        <f>SUM(B6:E6)</f>
        <v>25</v>
      </c>
      <c r="G6" s="10">
        <f>SUM(G5:G5)</f>
        <v>24</v>
      </c>
      <c r="H6" s="10">
        <f>SUM(H5:H5)</f>
        <v>0</v>
      </c>
      <c r="I6" s="10">
        <f>SUM(I5:I5)</f>
        <v>0</v>
      </c>
      <c r="J6" s="10">
        <f>SUM(J5:J5)</f>
        <v>0</v>
      </c>
      <c r="K6" s="10">
        <f>SUM(G6:J6)</f>
        <v>24</v>
      </c>
    </row>
    <row r="8" spans="1:3" ht="12.75">
      <c r="A8" s="174" t="s">
        <v>179</v>
      </c>
      <c r="B8" s="174"/>
      <c r="C8" s="174"/>
    </row>
    <row r="9" spans="3:6" ht="12.75">
      <c r="C9" s="198" t="s">
        <v>108</v>
      </c>
      <c r="D9" s="198"/>
      <c r="E9" s="198"/>
      <c r="F9" s="198"/>
    </row>
    <row r="10" spans="3:6" ht="12.75">
      <c r="C10" s="198" t="s">
        <v>0</v>
      </c>
      <c r="D10" s="198"/>
      <c r="E10" s="198"/>
      <c r="F10" s="198"/>
    </row>
  </sheetData>
  <sheetProtection/>
  <mergeCells count="6">
    <mergeCell ref="C10:F10"/>
    <mergeCell ref="B2:F2"/>
    <mergeCell ref="A8:C8"/>
    <mergeCell ref="C9:F9"/>
    <mergeCell ref="G2:K2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I1">
      <selection activeCell="AP22" sqref="AP22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8.00390625" style="59" customWidth="1"/>
    <col min="4" max="4" width="7.7109375" style="59" customWidth="1"/>
    <col min="5" max="5" width="5.7109375" style="59" customWidth="1"/>
    <col min="6" max="6" width="8.8515625" style="59" customWidth="1"/>
    <col min="7" max="8" width="6.7109375" style="0" customWidth="1"/>
    <col min="9" max="9" width="5.7109375" style="0" customWidth="1"/>
    <col min="10" max="10" width="7.7109375" style="0" customWidth="1"/>
    <col min="11" max="12" width="6.7109375" style="0" customWidth="1"/>
    <col min="13" max="13" width="5.7109375" style="0" customWidth="1"/>
    <col min="14" max="16" width="7.7109375" style="40" customWidth="1"/>
    <col min="17" max="17" width="5.8515625" style="40" customWidth="1"/>
    <col min="18" max="20" width="7.7109375" style="40" customWidth="1"/>
    <col min="21" max="21" width="5.140625" style="40" customWidth="1"/>
    <col min="22" max="38" width="7.7109375" style="40" customWidth="1"/>
    <col min="41" max="41" width="6.00390625" style="0" customWidth="1"/>
    <col min="42" max="42" width="10.57421875" style="0" customWidth="1"/>
  </cols>
  <sheetData>
    <row r="1" spans="1:38" ht="26.25">
      <c r="A1" s="204" t="s">
        <v>2</v>
      </c>
      <c r="B1" s="206" t="s">
        <v>83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43" s="81" customFormat="1" ht="33.75" customHeight="1">
      <c r="A2" s="205"/>
      <c r="B2" s="80"/>
      <c r="C2" s="208" t="s">
        <v>118</v>
      </c>
      <c r="D2" s="208"/>
      <c r="E2" s="208"/>
      <c r="F2" s="208"/>
      <c r="G2" s="208" t="s">
        <v>110</v>
      </c>
      <c r="H2" s="208"/>
      <c r="I2" s="208"/>
      <c r="J2" s="208"/>
      <c r="K2" s="209" t="s">
        <v>112</v>
      </c>
      <c r="L2" s="210"/>
      <c r="M2" s="210"/>
      <c r="N2" s="211"/>
      <c r="O2" s="209" t="s">
        <v>124</v>
      </c>
      <c r="P2" s="210"/>
      <c r="Q2" s="210"/>
      <c r="R2" s="211"/>
      <c r="S2" s="209" t="s">
        <v>125</v>
      </c>
      <c r="T2" s="210"/>
      <c r="U2" s="210"/>
      <c r="V2" s="211"/>
      <c r="W2" s="209" t="s">
        <v>141</v>
      </c>
      <c r="X2" s="210"/>
      <c r="Y2" s="210"/>
      <c r="Z2" s="211"/>
      <c r="AA2" s="209" t="s">
        <v>146</v>
      </c>
      <c r="AB2" s="210"/>
      <c r="AC2" s="210"/>
      <c r="AD2" s="211"/>
      <c r="AE2" s="209" t="s">
        <v>142</v>
      </c>
      <c r="AF2" s="210"/>
      <c r="AG2" s="210"/>
      <c r="AH2" s="211"/>
      <c r="AI2" s="209" t="s">
        <v>145</v>
      </c>
      <c r="AJ2" s="210"/>
      <c r="AK2" s="210"/>
      <c r="AL2" s="211"/>
      <c r="AM2" s="208" t="s">
        <v>143</v>
      </c>
      <c r="AN2" s="208"/>
      <c r="AO2" s="208"/>
      <c r="AP2" s="208"/>
      <c r="AQ2" s="212" t="s">
        <v>121</v>
      </c>
    </row>
    <row r="3" spans="1:43" ht="90.75" customHeight="1">
      <c r="A3" s="205"/>
      <c r="B3" s="53" t="s">
        <v>5</v>
      </c>
      <c r="C3" s="107" t="s">
        <v>6</v>
      </c>
      <c r="D3" s="107" t="s">
        <v>7</v>
      </c>
      <c r="E3" s="108" t="s">
        <v>8</v>
      </c>
      <c r="F3" s="109" t="s">
        <v>113</v>
      </c>
      <c r="G3" s="110" t="s">
        <v>103</v>
      </c>
      <c r="H3" s="110" t="s">
        <v>104</v>
      </c>
      <c r="I3" s="110" t="s">
        <v>105</v>
      </c>
      <c r="J3" s="110" t="s">
        <v>119</v>
      </c>
      <c r="K3" s="111" t="s">
        <v>106</v>
      </c>
      <c r="L3" s="111" t="s">
        <v>131</v>
      </c>
      <c r="M3" s="111" t="s">
        <v>107</v>
      </c>
      <c r="N3" s="108" t="s">
        <v>120</v>
      </c>
      <c r="O3" s="122" t="s">
        <v>126</v>
      </c>
      <c r="P3" s="110" t="s">
        <v>127</v>
      </c>
      <c r="Q3" s="110" t="s">
        <v>128</v>
      </c>
      <c r="R3" s="110" t="s">
        <v>129</v>
      </c>
      <c r="S3" s="111" t="s">
        <v>130</v>
      </c>
      <c r="T3" s="111" t="s">
        <v>139</v>
      </c>
      <c r="U3" s="111" t="s">
        <v>135</v>
      </c>
      <c r="V3" s="108" t="s">
        <v>140</v>
      </c>
      <c r="W3" s="110" t="s">
        <v>147</v>
      </c>
      <c r="X3" s="110" t="s">
        <v>148</v>
      </c>
      <c r="Y3" s="110" t="s">
        <v>149</v>
      </c>
      <c r="Z3" s="110" t="s">
        <v>150</v>
      </c>
      <c r="AA3" s="111" t="s">
        <v>151</v>
      </c>
      <c r="AB3" s="111" t="s">
        <v>152</v>
      </c>
      <c r="AC3" s="111" t="s">
        <v>153</v>
      </c>
      <c r="AD3" s="108" t="s">
        <v>154</v>
      </c>
      <c r="AE3" s="110" t="s">
        <v>155</v>
      </c>
      <c r="AF3" s="110" t="s">
        <v>156</v>
      </c>
      <c r="AG3" s="110" t="s">
        <v>157</v>
      </c>
      <c r="AH3" s="110" t="s">
        <v>158</v>
      </c>
      <c r="AI3" s="111" t="s">
        <v>159</v>
      </c>
      <c r="AJ3" s="111" t="s">
        <v>160</v>
      </c>
      <c r="AK3" s="111" t="s">
        <v>161</v>
      </c>
      <c r="AL3" s="108" t="s">
        <v>162</v>
      </c>
      <c r="AM3" s="107" t="s">
        <v>132</v>
      </c>
      <c r="AN3" s="107" t="s">
        <v>133</v>
      </c>
      <c r="AO3" s="108" t="s">
        <v>134</v>
      </c>
      <c r="AP3" s="109" t="s">
        <v>144</v>
      </c>
      <c r="AQ3" s="213"/>
    </row>
    <row r="4" spans="1:43" ht="12.75" customHeight="1">
      <c r="A4" s="205"/>
      <c r="B4" s="2" t="s">
        <v>50</v>
      </c>
      <c r="C4" s="54">
        <v>55930</v>
      </c>
      <c r="D4" s="54">
        <v>7690</v>
      </c>
      <c r="E4" s="54">
        <v>0</v>
      </c>
      <c r="F4" s="54">
        <f>SUM(C4:E4)</f>
        <v>63620</v>
      </c>
      <c r="G4" s="75">
        <v>526</v>
      </c>
      <c r="H4" s="75">
        <v>366</v>
      </c>
      <c r="I4" s="75">
        <v>0</v>
      </c>
      <c r="J4" s="75">
        <f>SUM(G4:I4)</f>
        <v>892</v>
      </c>
      <c r="K4" s="85">
        <f>C4+G4</f>
        <v>56456</v>
      </c>
      <c r="L4" s="85">
        <f aca="true" t="shared" si="0" ref="L4:N8">D4+H4</f>
        <v>8056</v>
      </c>
      <c r="M4" s="85">
        <f t="shared" si="0"/>
        <v>0</v>
      </c>
      <c r="N4" s="85">
        <f t="shared" si="0"/>
        <v>64512</v>
      </c>
      <c r="O4" s="123">
        <v>1208</v>
      </c>
      <c r="P4" s="123">
        <v>358</v>
      </c>
      <c r="Q4" s="123"/>
      <c r="R4" s="123">
        <v>1566</v>
      </c>
      <c r="S4" s="85">
        <v>57664</v>
      </c>
      <c r="T4" s="85">
        <v>8414</v>
      </c>
      <c r="U4" s="85"/>
      <c r="V4" s="85">
        <v>66078</v>
      </c>
      <c r="W4" s="123">
        <v>81</v>
      </c>
      <c r="X4" s="123">
        <v>404</v>
      </c>
      <c r="Y4" s="123">
        <v>0</v>
      </c>
      <c r="Z4" s="123">
        <v>485</v>
      </c>
      <c r="AA4" s="85">
        <v>57745</v>
      </c>
      <c r="AB4" s="85">
        <v>8818</v>
      </c>
      <c r="AC4" s="85">
        <v>0</v>
      </c>
      <c r="AD4" s="85">
        <v>66563</v>
      </c>
      <c r="AE4" s="123">
        <v>404</v>
      </c>
      <c r="AF4" s="123">
        <v>-404</v>
      </c>
      <c r="AG4" s="123">
        <v>0</v>
      </c>
      <c r="AH4" s="123">
        <v>0</v>
      </c>
      <c r="AI4" s="85">
        <v>58149</v>
      </c>
      <c r="AJ4" s="85">
        <v>8414</v>
      </c>
      <c r="AK4" s="85"/>
      <c r="AL4" s="85">
        <v>66563</v>
      </c>
      <c r="AM4" s="1">
        <v>57929</v>
      </c>
      <c r="AN4" s="1">
        <v>8414</v>
      </c>
      <c r="AO4" s="1">
        <v>0</v>
      </c>
      <c r="AP4" s="1">
        <v>66343</v>
      </c>
      <c r="AQ4" s="1">
        <v>99.7</v>
      </c>
    </row>
    <row r="5" spans="1:43" ht="38.25">
      <c r="A5" s="205"/>
      <c r="B5" s="2" t="s">
        <v>52</v>
      </c>
      <c r="C5" s="54">
        <v>15101</v>
      </c>
      <c r="D5" s="54">
        <v>2076</v>
      </c>
      <c r="E5" s="54">
        <v>0</v>
      </c>
      <c r="F5" s="54">
        <f aca="true" t="shared" si="1" ref="F5:F25">SUM(C5:E5)</f>
        <v>17177</v>
      </c>
      <c r="G5" s="75">
        <v>116</v>
      </c>
      <c r="H5" s="75">
        <v>92</v>
      </c>
      <c r="I5" s="75">
        <v>0</v>
      </c>
      <c r="J5" s="75">
        <f aca="true" t="shared" si="2" ref="J5:J31">SUM(G5:I5)</f>
        <v>208</v>
      </c>
      <c r="K5" s="85">
        <f>C5+G5</f>
        <v>15217</v>
      </c>
      <c r="L5" s="85">
        <f t="shared" si="0"/>
        <v>2168</v>
      </c>
      <c r="M5" s="85">
        <f t="shared" si="0"/>
        <v>0</v>
      </c>
      <c r="N5" s="85">
        <f t="shared" si="0"/>
        <v>17385</v>
      </c>
      <c r="O5" s="123">
        <v>287</v>
      </c>
      <c r="P5" s="123">
        <v>102</v>
      </c>
      <c r="Q5" s="123"/>
      <c r="R5" s="123">
        <v>389</v>
      </c>
      <c r="S5" s="85">
        <v>15504</v>
      </c>
      <c r="T5" s="85">
        <v>2270</v>
      </c>
      <c r="U5" s="85"/>
      <c r="V5" s="85">
        <v>17774</v>
      </c>
      <c r="W5" s="123">
        <v>98</v>
      </c>
      <c r="X5" s="123">
        <v>109</v>
      </c>
      <c r="Y5" s="123">
        <v>0</v>
      </c>
      <c r="Z5" s="123">
        <v>207</v>
      </c>
      <c r="AA5" s="85">
        <v>15602</v>
      </c>
      <c r="AB5" s="85">
        <v>2379</v>
      </c>
      <c r="AC5" s="85">
        <v>0</v>
      </c>
      <c r="AD5" s="85">
        <v>17981</v>
      </c>
      <c r="AE5" s="123">
        <v>109</v>
      </c>
      <c r="AF5" s="123">
        <v>-109</v>
      </c>
      <c r="AG5" s="123">
        <v>0</v>
      </c>
      <c r="AH5" s="123">
        <v>0</v>
      </c>
      <c r="AI5" s="85">
        <v>15711</v>
      </c>
      <c r="AJ5" s="85">
        <v>2270</v>
      </c>
      <c r="AK5" s="85"/>
      <c r="AL5" s="85">
        <v>17981</v>
      </c>
      <c r="AM5" s="1">
        <v>15709</v>
      </c>
      <c r="AN5" s="1">
        <v>2270</v>
      </c>
      <c r="AO5" s="1">
        <v>0</v>
      </c>
      <c r="AP5" s="1">
        <v>17979</v>
      </c>
      <c r="AQ5" s="1">
        <v>100</v>
      </c>
    </row>
    <row r="6" spans="1:43" ht="12.75">
      <c r="A6" s="205"/>
      <c r="B6" s="2" t="s">
        <v>54</v>
      </c>
      <c r="C6" s="54">
        <v>21574</v>
      </c>
      <c r="D6" s="54">
        <v>4331</v>
      </c>
      <c r="E6" s="54">
        <v>0</v>
      </c>
      <c r="F6" s="54">
        <f t="shared" si="1"/>
        <v>25905</v>
      </c>
      <c r="G6" s="75">
        <v>50</v>
      </c>
      <c r="H6" s="75">
        <v>0</v>
      </c>
      <c r="I6" s="75">
        <v>0</v>
      </c>
      <c r="J6" s="75">
        <f t="shared" si="2"/>
        <v>50</v>
      </c>
      <c r="K6" s="85">
        <f>C6+G6</f>
        <v>21624</v>
      </c>
      <c r="L6" s="85">
        <f t="shared" si="0"/>
        <v>4331</v>
      </c>
      <c r="M6" s="85">
        <f t="shared" si="0"/>
        <v>0</v>
      </c>
      <c r="N6" s="85">
        <f t="shared" si="0"/>
        <v>25955</v>
      </c>
      <c r="O6" s="123">
        <v>0</v>
      </c>
      <c r="P6" s="123">
        <v>0</v>
      </c>
      <c r="Q6" s="123"/>
      <c r="R6" s="123">
        <v>0</v>
      </c>
      <c r="S6" s="85">
        <v>21624</v>
      </c>
      <c r="T6" s="85">
        <v>4331</v>
      </c>
      <c r="U6" s="85"/>
      <c r="V6" s="85">
        <v>25955</v>
      </c>
      <c r="W6" s="123">
        <v>1028</v>
      </c>
      <c r="X6" s="123">
        <v>0</v>
      </c>
      <c r="Y6" s="123">
        <v>0</v>
      </c>
      <c r="Z6" s="123">
        <v>1028</v>
      </c>
      <c r="AA6" s="85">
        <v>22652</v>
      </c>
      <c r="AB6" s="85">
        <v>4331</v>
      </c>
      <c r="AC6" s="85">
        <v>0</v>
      </c>
      <c r="AD6" s="85">
        <v>26983</v>
      </c>
      <c r="AE6" s="123">
        <v>1783</v>
      </c>
      <c r="AF6" s="123">
        <v>-588</v>
      </c>
      <c r="AG6" s="123"/>
      <c r="AH6" s="123">
        <v>1195</v>
      </c>
      <c r="AI6" s="85">
        <v>24435</v>
      </c>
      <c r="AJ6" s="85">
        <v>3743</v>
      </c>
      <c r="AK6" s="85"/>
      <c r="AL6" s="85">
        <v>28178</v>
      </c>
      <c r="AM6" s="1">
        <v>22969</v>
      </c>
      <c r="AN6" s="1">
        <v>3596</v>
      </c>
      <c r="AO6" s="1">
        <v>0</v>
      </c>
      <c r="AP6" s="1">
        <v>26565</v>
      </c>
      <c r="AQ6" s="1">
        <v>94.3</v>
      </c>
    </row>
    <row r="7" spans="1:43" ht="25.5">
      <c r="A7" s="205"/>
      <c r="B7" s="39" t="s">
        <v>56</v>
      </c>
      <c r="C7" s="54"/>
      <c r="D7" s="54"/>
      <c r="E7" s="54">
        <v>0</v>
      </c>
      <c r="F7" s="54">
        <f t="shared" si="1"/>
        <v>0</v>
      </c>
      <c r="G7" s="75">
        <v>0</v>
      </c>
      <c r="H7" s="75"/>
      <c r="I7" s="75"/>
      <c r="J7" s="75">
        <f t="shared" si="2"/>
        <v>0</v>
      </c>
      <c r="K7" s="85">
        <f>C7+G7</f>
        <v>0</v>
      </c>
      <c r="L7" s="85">
        <f t="shared" si="0"/>
        <v>0</v>
      </c>
      <c r="M7" s="85">
        <f t="shared" si="0"/>
        <v>0</v>
      </c>
      <c r="N7" s="85">
        <f t="shared" si="0"/>
        <v>0</v>
      </c>
      <c r="O7" s="123">
        <v>0</v>
      </c>
      <c r="P7" s="123"/>
      <c r="Q7" s="123"/>
      <c r="R7" s="123"/>
      <c r="S7" s="85">
        <v>0</v>
      </c>
      <c r="T7" s="85">
        <v>0</v>
      </c>
      <c r="U7" s="85"/>
      <c r="V7" s="85"/>
      <c r="W7" s="123">
        <v>0</v>
      </c>
      <c r="X7" s="123"/>
      <c r="Y7" s="123">
        <v>0</v>
      </c>
      <c r="Z7" s="123">
        <v>0</v>
      </c>
      <c r="AA7" s="85">
        <v>0</v>
      </c>
      <c r="AB7" s="85"/>
      <c r="AC7" s="85">
        <v>0</v>
      </c>
      <c r="AD7" s="85">
        <v>0</v>
      </c>
      <c r="AE7" s="123"/>
      <c r="AF7" s="123"/>
      <c r="AG7" s="123"/>
      <c r="AH7" s="123"/>
      <c r="AI7" s="85"/>
      <c r="AJ7" s="85"/>
      <c r="AK7" s="85"/>
      <c r="AL7" s="85"/>
      <c r="AM7" s="1"/>
      <c r="AN7" s="1"/>
      <c r="AO7" s="1"/>
      <c r="AP7" s="1"/>
      <c r="AQ7" s="1"/>
    </row>
    <row r="8" spans="1:43" ht="12.75">
      <c r="A8" s="205"/>
      <c r="B8" s="38" t="s">
        <v>58</v>
      </c>
      <c r="C8" s="54"/>
      <c r="D8" s="54"/>
      <c r="E8" s="54">
        <v>0</v>
      </c>
      <c r="F8" s="54">
        <f t="shared" si="1"/>
        <v>0</v>
      </c>
      <c r="G8" s="75">
        <v>0</v>
      </c>
      <c r="H8" s="75"/>
      <c r="I8" s="75"/>
      <c r="J8" s="75">
        <f t="shared" si="2"/>
        <v>0</v>
      </c>
      <c r="K8" s="85">
        <f>C8+G8</f>
        <v>0</v>
      </c>
      <c r="L8" s="85">
        <f t="shared" si="0"/>
        <v>0</v>
      </c>
      <c r="M8" s="85">
        <f t="shared" si="0"/>
        <v>0</v>
      </c>
      <c r="N8" s="85">
        <f t="shared" si="0"/>
        <v>0</v>
      </c>
      <c r="O8" s="123"/>
      <c r="P8" s="123"/>
      <c r="Q8" s="123"/>
      <c r="R8" s="123"/>
      <c r="S8" s="85">
        <v>0</v>
      </c>
      <c r="T8" s="85"/>
      <c r="U8" s="85"/>
      <c r="V8" s="85"/>
      <c r="W8" s="123">
        <v>0</v>
      </c>
      <c r="X8" s="123"/>
      <c r="Y8" s="123">
        <v>0</v>
      </c>
      <c r="Z8" s="123">
        <v>0</v>
      </c>
      <c r="AA8" s="85">
        <v>0</v>
      </c>
      <c r="AB8" s="85"/>
      <c r="AC8" s="85">
        <v>0</v>
      </c>
      <c r="AD8" s="85">
        <v>0</v>
      </c>
      <c r="AE8" s="123"/>
      <c r="AF8" s="123"/>
      <c r="AG8" s="123"/>
      <c r="AH8" s="123"/>
      <c r="AI8" s="85"/>
      <c r="AJ8" s="85"/>
      <c r="AK8" s="85"/>
      <c r="AL8" s="85"/>
      <c r="AM8" s="1"/>
      <c r="AN8" s="1"/>
      <c r="AO8" s="1"/>
      <c r="AP8" s="1"/>
      <c r="AQ8" s="1"/>
    </row>
    <row r="9" spans="1:43" ht="12.75">
      <c r="A9" s="205"/>
      <c r="B9" s="82" t="s">
        <v>84</v>
      </c>
      <c r="C9" s="57">
        <f aca="true" t="shared" si="3" ref="C9:N9">SUM(C4:C8)</f>
        <v>92605</v>
      </c>
      <c r="D9" s="57">
        <f t="shared" si="3"/>
        <v>14097</v>
      </c>
      <c r="E9" s="57">
        <f t="shared" si="3"/>
        <v>0</v>
      </c>
      <c r="F9" s="57">
        <f t="shared" si="3"/>
        <v>106702</v>
      </c>
      <c r="G9" s="76">
        <f t="shared" si="3"/>
        <v>692</v>
      </c>
      <c r="H9" s="76">
        <f t="shared" si="3"/>
        <v>458</v>
      </c>
      <c r="I9" s="76">
        <f t="shared" si="3"/>
        <v>0</v>
      </c>
      <c r="J9" s="76">
        <f t="shared" si="3"/>
        <v>1150</v>
      </c>
      <c r="K9" s="87">
        <f t="shared" si="3"/>
        <v>93297</v>
      </c>
      <c r="L9" s="87">
        <f t="shared" si="3"/>
        <v>14555</v>
      </c>
      <c r="M9" s="87">
        <f t="shared" si="3"/>
        <v>0</v>
      </c>
      <c r="N9" s="87">
        <f t="shared" si="3"/>
        <v>107852</v>
      </c>
      <c r="O9" s="124">
        <v>1495</v>
      </c>
      <c r="P9" s="124">
        <v>460</v>
      </c>
      <c r="Q9" s="124">
        <v>0</v>
      </c>
      <c r="R9" s="124">
        <v>1955</v>
      </c>
      <c r="S9" s="87">
        <v>94792</v>
      </c>
      <c r="T9" s="87">
        <v>15015</v>
      </c>
      <c r="U9" s="87">
        <v>0</v>
      </c>
      <c r="V9" s="87">
        <v>109807</v>
      </c>
      <c r="W9" s="124">
        <v>1207</v>
      </c>
      <c r="X9" s="124">
        <v>513</v>
      </c>
      <c r="Y9" s="124">
        <v>0</v>
      </c>
      <c r="Z9" s="124">
        <v>1720</v>
      </c>
      <c r="AA9" s="87">
        <v>95999</v>
      </c>
      <c r="AB9" s="87">
        <v>15528</v>
      </c>
      <c r="AC9" s="87">
        <v>0</v>
      </c>
      <c r="AD9" s="87">
        <v>111527</v>
      </c>
      <c r="AE9" s="124">
        <v>2296</v>
      </c>
      <c r="AF9" s="124">
        <v>-1101</v>
      </c>
      <c r="AG9" s="124"/>
      <c r="AH9" s="124">
        <v>1195</v>
      </c>
      <c r="AI9" s="87">
        <v>98295</v>
      </c>
      <c r="AJ9" s="87">
        <v>14427</v>
      </c>
      <c r="AK9" s="87"/>
      <c r="AL9" s="87">
        <v>112722</v>
      </c>
      <c r="AM9" s="105">
        <v>96607</v>
      </c>
      <c r="AN9" s="105">
        <v>14280</v>
      </c>
      <c r="AO9" s="105">
        <v>0</v>
      </c>
      <c r="AP9" s="105">
        <v>110887</v>
      </c>
      <c r="AQ9" s="106">
        <v>98.4</v>
      </c>
    </row>
    <row r="10" spans="1:43" ht="12.75">
      <c r="A10" s="205"/>
      <c r="B10" s="13" t="s">
        <v>60</v>
      </c>
      <c r="C10" s="54">
        <v>0</v>
      </c>
      <c r="D10" s="54">
        <v>0</v>
      </c>
      <c r="E10" s="54">
        <v>0</v>
      </c>
      <c r="F10" s="54">
        <f t="shared" si="1"/>
        <v>0</v>
      </c>
      <c r="G10" s="75">
        <v>0</v>
      </c>
      <c r="H10" s="75"/>
      <c r="I10" s="75"/>
      <c r="J10" s="75">
        <f t="shared" si="2"/>
        <v>0</v>
      </c>
      <c r="K10" s="1">
        <v>0</v>
      </c>
      <c r="L10" s="1">
        <v>0</v>
      </c>
      <c r="M10" s="1">
        <v>0</v>
      </c>
      <c r="N10" s="73">
        <v>0</v>
      </c>
      <c r="O10" s="125"/>
      <c r="P10" s="125"/>
      <c r="Q10" s="125"/>
      <c r="R10" s="125"/>
      <c r="S10" s="73">
        <v>0</v>
      </c>
      <c r="T10" s="73"/>
      <c r="U10" s="73"/>
      <c r="V10" s="73">
        <v>0</v>
      </c>
      <c r="W10" s="125"/>
      <c r="X10" s="125"/>
      <c r="Y10" s="125">
        <v>0</v>
      </c>
      <c r="Z10" s="125"/>
      <c r="AA10" s="73"/>
      <c r="AB10" s="73"/>
      <c r="AC10" s="73">
        <v>0</v>
      </c>
      <c r="AD10" s="73">
        <v>0</v>
      </c>
      <c r="AE10" s="125"/>
      <c r="AF10" s="125"/>
      <c r="AG10" s="125"/>
      <c r="AH10" s="125"/>
      <c r="AI10" s="73"/>
      <c r="AJ10" s="73"/>
      <c r="AK10" s="73"/>
      <c r="AL10" s="73"/>
      <c r="AM10" s="1"/>
      <c r="AN10" s="1"/>
      <c r="AO10" s="1"/>
      <c r="AP10" s="1"/>
      <c r="AQ10" s="1"/>
    </row>
    <row r="11" spans="1:43" ht="12.75">
      <c r="A11" s="205"/>
      <c r="B11" s="2" t="s">
        <v>62</v>
      </c>
      <c r="C11" s="54"/>
      <c r="D11" s="54">
        <v>0</v>
      </c>
      <c r="E11" s="54">
        <v>0</v>
      </c>
      <c r="F11" s="54">
        <f t="shared" si="1"/>
        <v>0</v>
      </c>
      <c r="G11" s="75">
        <v>657</v>
      </c>
      <c r="H11" s="75">
        <v>0</v>
      </c>
      <c r="I11" s="75">
        <v>0</v>
      </c>
      <c r="J11" s="75">
        <f t="shared" si="2"/>
        <v>657</v>
      </c>
      <c r="K11" s="1">
        <v>657</v>
      </c>
      <c r="L11" s="1">
        <v>0</v>
      </c>
      <c r="M11" s="1">
        <v>0</v>
      </c>
      <c r="N11" s="73">
        <v>657</v>
      </c>
      <c r="O11" s="125">
        <v>-475</v>
      </c>
      <c r="P11" s="125"/>
      <c r="Q11" s="125"/>
      <c r="R11" s="125">
        <v>-475</v>
      </c>
      <c r="S11" s="73">
        <v>182</v>
      </c>
      <c r="T11" s="73"/>
      <c r="U11" s="73"/>
      <c r="V11" s="73">
        <v>182</v>
      </c>
      <c r="W11" s="125"/>
      <c r="X11" s="125"/>
      <c r="Y11" s="125">
        <v>0</v>
      </c>
      <c r="Z11" s="125"/>
      <c r="AA11" s="73">
        <v>182</v>
      </c>
      <c r="AB11" s="73"/>
      <c r="AC11" s="73">
        <v>0</v>
      </c>
      <c r="AD11" s="73">
        <v>182</v>
      </c>
      <c r="AE11" s="125"/>
      <c r="AF11" s="125"/>
      <c r="AG11" s="125"/>
      <c r="AH11" s="125"/>
      <c r="AI11" s="73">
        <v>182</v>
      </c>
      <c r="AJ11" s="73"/>
      <c r="AK11" s="73"/>
      <c r="AL11" s="73">
        <v>182</v>
      </c>
      <c r="AM11" s="1">
        <v>29</v>
      </c>
      <c r="AN11" s="1">
        <v>0</v>
      </c>
      <c r="AO11" s="1">
        <v>0</v>
      </c>
      <c r="AP11" s="1">
        <v>29</v>
      </c>
      <c r="AQ11" s="1">
        <v>15.9</v>
      </c>
    </row>
    <row r="12" spans="1:43" ht="12.75">
      <c r="A12" s="205"/>
      <c r="B12" s="2" t="s">
        <v>64</v>
      </c>
      <c r="C12" s="54">
        <v>0</v>
      </c>
      <c r="D12" s="54">
        <v>0</v>
      </c>
      <c r="E12" s="54">
        <v>0</v>
      </c>
      <c r="F12" s="54">
        <f t="shared" si="1"/>
        <v>0</v>
      </c>
      <c r="G12" s="75">
        <v>0</v>
      </c>
      <c r="H12" s="75"/>
      <c r="I12" s="75"/>
      <c r="J12" s="75">
        <f t="shared" si="2"/>
        <v>0</v>
      </c>
      <c r="K12" s="1">
        <v>0</v>
      </c>
      <c r="L12" s="1">
        <v>0</v>
      </c>
      <c r="M12" s="1">
        <v>0</v>
      </c>
      <c r="N12" s="73">
        <v>0</v>
      </c>
      <c r="O12" s="125"/>
      <c r="P12" s="125"/>
      <c r="Q12" s="125"/>
      <c r="R12" s="125"/>
      <c r="S12" s="73">
        <v>0</v>
      </c>
      <c r="T12" s="73"/>
      <c r="U12" s="73"/>
      <c r="V12" s="73">
        <v>0</v>
      </c>
      <c r="W12" s="125"/>
      <c r="X12" s="125"/>
      <c r="Y12" s="125">
        <v>0</v>
      </c>
      <c r="Z12" s="125"/>
      <c r="AA12" s="73"/>
      <c r="AB12" s="73"/>
      <c r="AC12" s="73">
        <v>0</v>
      </c>
      <c r="AD12" s="73"/>
      <c r="AE12" s="125"/>
      <c r="AF12" s="125"/>
      <c r="AG12" s="125"/>
      <c r="AH12" s="125"/>
      <c r="AI12" s="73"/>
      <c r="AJ12" s="73"/>
      <c r="AK12" s="73"/>
      <c r="AL12" s="73"/>
      <c r="AM12" s="1"/>
      <c r="AN12" s="1"/>
      <c r="AO12" s="1"/>
      <c r="AP12" s="1"/>
      <c r="AQ12" s="1"/>
    </row>
    <row r="13" spans="1:43" ht="25.5">
      <c r="A13" s="205"/>
      <c r="B13" s="13" t="s">
        <v>66</v>
      </c>
      <c r="C13" s="54">
        <v>0</v>
      </c>
      <c r="D13" s="54">
        <v>0</v>
      </c>
      <c r="E13" s="54">
        <v>0</v>
      </c>
      <c r="F13" s="54">
        <f t="shared" si="1"/>
        <v>0</v>
      </c>
      <c r="G13" s="75">
        <v>0</v>
      </c>
      <c r="H13" s="75"/>
      <c r="I13" s="75"/>
      <c r="J13" s="75">
        <f t="shared" si="2"/>
        <v>0</v>
      </c>
      <c r="K13" s="1">
        <v>0</v>
      </c>
      <c r="L13" s="1">
        <v>0</v>
      </c>
      <c r="M13" s="1">
        <v>0</v>
      </c>
      <c r="N13" s="73">
        <v>0</v>
      </c>
      <c r="O13" s="125"/>
      <c r="P13" s="125"/>
      <c r="Q13" s="125"/>
      <c r="R13" s="125"/>
      <c r="S13" s="73">
        <v>0</v>
      </c>
      <c r="T13" s="73"/>
      <c r="U13" s="73"/>
      <c r="V13" s="73">
        <v>0</v>
      </c>
      <c r="W13" s="125"/>
      <c r="X13" s="125"/>
      <c r="Y13" s="125">
        <v>0</v>
      </c>
      <c r="Z13" s="125"/>
      <c r="AA13" s="73"/>
      <c r="AB13" s="73"/>
      <c r="AC13" s="73">
        <v>0</v>
      </c>
      <c r="AD13" s="73"/>
      <c r="AE13" s="125"/>
      <c r="AF13" s="125"/>
      <c r="AG13" s="125"/>
      <c r="AH13" s="125"/>
      <c r="AI13" s="73"/>
      <c r="AJ13" s="73"/>
      <c r="AK13" s="73"/>
      <c r="AL13" s="73"/>
      <c r="AM13" s="1"/>
      <c r="AN13" s="1"/>
      <c r="AO13" s="1"/>
      <c r="AP13" s="1"/>
      <c r="AQ13" s="1"/>
    </row>
    <row r="14" spans="1:43" ht="12.75">
      <c r="A14" s="205"/>
      <c r="B14" s="82" t="s">
        <v>1</v>
      </c>
      <c r="C14" s="57"/>
      <c r="D14" s="57">
        <v>0</v>
      </c>
      <c r="E14" s="57">
        <v>0</v>
      </c>
      <c r="F14" s="57"/>
      <c r="G14" s="76">
        <v>657</v>
      </c>
      <c r="H14" s="76">
        <v>0</v>
      </c>
      <c r="I14" s="76">
        <v>0</v>
      </c>
      <c r="J14" s="76">
        <f t="shared" si="2"/>
        <v>657</v>
      </c>
      <c r="K14" s="71">
        <v>657</v>
      </c>
      <c r="L14" s="71">
        <v>0</v>
      </c>
      <c r="M14" s="71">
        <v>0</v>
      </c>
      <c r="N14" s="58">
        <v>657</v>
      </c>
      <c r="O14" s="126">
        <v>-475</v>
      </c>
      <c r="P14" s="126"/>
      <c r="Q14" s="126">
        <v>0</v>
      </c>
      <c r="R14" s="126">
        <v>-475</v>
      </c>
      <c r="S14" s="58">
        <v>182</v>
      </c>
      <c r="T14" s="58"/>
      <c r="U14" s="58">
        <v>0</v>
      </c>
      <c r="V14" s="58">
        <v>182</v>
      </c>
      <c r="W14" s="126"/>
      <c r="X14" s="126"/>
      <c r="Y14" s="126">
        <v>0</v>
      </c>
      <c r="Z14" s="126"/>
      <c r="AA14" s="58">
        <v>182</v>
      </c>
      <c r="AB14" s="58"/>
      <c r="AC14" s="58">
        <v>0</v>
      </c>
      <c r="AD14" s="58">
        <v>182</v>
      </c>
      <c r="AE14" s="126"/>
      <c r="AF14" s="126"/>
      <c r="AG14" s="126"/>
      <c r="AH14" s="126"/>
      <c r="AI14" s="58">
        <v>182</v>
      </c>
      <c r="AJ14" s="58"/>
      <c r="AK14" s="58"/>
      <c r="AL14" s="58">
        <v>182</v>
      </c>
      <c r="AM14" s="105">
        <v>29</v>
      </c>
      <c r="AN14" s="105">
        <v>0</v>
      </c>
      <c r="AO14" s="105">
        <v>0</v>
      </c>
      <c r="AP14" s="105">
        <v>29</v>
      </c>
      <c r="AQ14" s="105">
        <v>15.9</v>
      </c>
    </row>
    <row r="15" spans="1:43" ht="15">
      <c r="A15" s="205"/>
      <c r="B15" s="83" t="s">
        <v>85</v>
      </c>
      <c r="C15" s="55">
        <f>SUM(C9:C14)</f>
        <v>92605</v>
      </c>
      <c r="D15" s="55">
        <f>SUM(D9:D14)</f>
        <v>14097</v>
      </c>
      <c r="E15" s="55">
        <f>SUM(E9:E14)</f>
        <v>0</v>
      </c>
      <c r="F15" s="55">
        <f>SUM(F9:F14)</f>
        <v>106702</v>
      </c>
      <c r="G15" s="55">
        <f>SUM(G9:G13)</f>
        <v>1349</v>
      </c>
      <c r="H15" s="55">
        <f aca="true" t="shared" si="4" ref="H15:N15">SUM(H9:H13)</f>
        <v>458</v>
      </c>
      <c r="I15" s="55">
        <f t="shared" si="4"/>
        <v>0</v>
      </c>
      <c r="J15" s="55">
        <f t="shared" si="4"/>
        <v>1807</v>
      </c>
      <c r="K15" s="103">
        <f t="shared" si="4"/>
        <v>93954</v>
      </c>
      <c r="L15" s="103">
        <f t="shared" si="4"/>
        <v>14555</v>
      </c>
      <c r="M15" s="103">
        <f t="shared" si="4"/>
        <v>0</v>
      </c>
      <c r="N15" s="103">
        <f t="shared" si="4"/>
        <v>108509</v>
      </c>
      <c r="O15" s="127">
        <v>1020</v>
      </c>
      <c r="P15" s="127">
        <v>460</v>
      </c>
      <c r="Q15" s="127">
        <v>0</v>
      </c>
      <c r="R15" s="127">
        <v>1480</v>
      </c>
      <c r="S15" s="103">
        <v>94974</v>
      </c>
      <c r="T15" s="103">
        <v>15015</v>
      </c>
      <c r="U15" s="103">
        <v>0</v>
      </c>
      <c r="V15" s="103">
        <v>109989</v>
      </c>
      <c r="W15" s="127">
        <v>1207</v>
      </c>
      <c r="X15" s="127">
        <v>513</v>
      </c>
      <c r="Y15" s="127">
        <v>0</v>
      </c>
      <c r="Z15" s="127">
        <v>1720</v>
      </c>
      <c r="AA15" s="103">
        <v>96181</v>
      </c>
      <c r="AB15" s="103">
        <v>15528</v>
      </c>
      <c r="AC15" s="103">
        <v>0</v>
      </c>
      <c r="AD15" s="103">
        <v>111709</v>
      </c>
      <c r="AE15" s="127">
        <v>2296</v>
      </c>
      <c r="AF15" s="127">
        <v>-1101</v>
      </c>
      <c r="AG15" s="127"/>
      <c r="AH15" s="127">
        <v>1195</v>
      </c>
      <c r="AI15" s="103">
        <v>98477</v>
      </c>
      <c r="AJ15" s="103">
        <v>14427</v>
      </c>
      <c r="AK15" s="103"/>
      <c r="AL15" s="103">
        <v>112904</v>
      </c>
      <c r="AM15" s="104">
        <v>96636</v>
      </c>
      <c r="AN15" s="104">
        <v>14280</v>
      </c>
      <c r="AO15" s="104">
        <v>0</v>
      </c>
      <c r="AP15" s="104">
        <v>110916</v>
      </c>
      <c r="AQ15" s="104">
        <v>98.2</v>
      </c>
    </row>
    <row r="16" spans="1:43" ht="25.5">
      <c r="A16" s="205"/>
      <c r="B16" s="13" t="s">
        <v>11</v>
      </c>
      <c r="C16" s="56">
        <v>0</v>
      </c>
      <c r="D16" s="56">
        <v>0</v>
      </c>
      <c r="E16" s="56">
        <v>0</v>
      </c>
      <c r="F16" s="56">
        <f t="shared" si="1"/>
        <v>0</v>
      </c>
      <c r="G16" s="75">
        <v>50</v>
      </c>
      <c r="H16" s="75">
        <v>0</v>
      </c>
      <c r="I16" s="75">
        <v>0</v>
      </c>
      <c r="J16" s="75">
        <f t="shared" si="2"/>
        <v>50</v>
      </c>
      <c r="K16" s="1">
        <v>50</v>
      </c>
      <c r="L16" s="1">
        <v>0</v>
      </c>
      <c r="M16" s="1">
        <v>0</v>
      </c>
      <c r="N16" s="73">
        <v>50</v>
      </c>
      <c r="O16" s="125"/>
      <c r="P16" s="125"/>
      <c r="Q16" s="125"/>
      <c r="R16" s="125"/>
      <c r="S16" s="73">
        <v>50</v>
      </c>
      <c r="T16" s="73"/>
      <c r="U16" s="73"/>
      <c r="V16" s="73">
        <v>50</v>
      </c>
      <c r="W16" s="125">
        <v>30</v>
      </c>
      <c r="X16" s="125"/>
      <c r="Y16" s="125">
        <v>0</v>
      </c>
      <c r="Z16" s="125">
        <v>30</v>
      </c>
      <c r="AA16" s="73">
        <v>80</v>
      </c>
      <c r="AB16" s="73"/>
      <c r="AC16" s="73">
        <v>0</v>
      </c>
      <c r="AD16" s="73">
        <v>80</v>
      </c>
      <c r="AE16" s="125">
        <v>0</v>
      </c>
      <c r="AF16" s="125">
        <v>0</v>
      </c>
      <c r="AG16" s="125">
        <v>0</v>
      </c>
      <c r="AH16" s="125">
        <v>0</v>
      </c>
      <c r="AI16" s="73">
        <v>80</v>
      </c>
      <c r="AJ16" s="73"/>
      <c r="AK16" s="73"/>
      <c r="AL16" s="73">
        <v>80</v>
      </c>
      <c r="AM16" s="1">
        <v>80</v>
      </c>
      <c r="AN16" s="1">
        <v>0</v>
      </c>
      <c r="AO16" s="1">
        <v>0</v>
      </c>
      <c r="AP16" s="1">
        <v>80</v>
      </c>
      <c r="AQ16" s="1">
        <v>100</v>
      </c>
    </row>
    <row r="17" spans="1:43" ht="25.5">
      <c r="A17" s="205"/>
      <c r="B17" s="13" t="s">
        <v>171</v>
      </c>
      <c r="C17" s="56">
        <v>0</v>
      </c>
      <c r="D17" s="56">
        <v>0</v>
      </c>
      <c r="E17" s="56">
        <v>0</v>
      </c>
      <c r="F17" s="56">
        <v>0</v>
      </c>
      <c r="G17" s="75">
        <v>0</v>
      </c>
      <c r="H17" s="75">
        <v>0</v>
      </c>
      <c r="I17" s="75">
        <v>0</v>
      </c>
      <c r="J17" s="75">
        <v>0</v>
      </c>
      <c r="K17" s="1">
        <v>0</v>
      </c>
      <c r="L17" s="1">
        <v>0</v>
      </c>
      <c r="M17" s="1">
        <v>0</v>
      </c>
      <c r="N17" s="73">
        <v>0</v>
      </c>
      <c r="O17" s="125">
        <v>728</v>
      </c>
      <c r="P17" s="125"/>
      <c r="Q17" s="125"/>
      <c r="R17" s="125">
        <v>728</v>
      </c>
      <c r="S17" s="73">
        <v>728</v>
      </c>
      <c r="T17" s="73"/>
      <c r="U17" s="73"/>
      <c r="V17" s="73">
        <v>728</v>
      </c>
      <c r="W17" s="125"/>
      <c r="X17" s="125"/>
      <c r="Y17" s="125">
        <v>0</v>
      </c>
      <c r="Z17" s="125"/>
      <c r="AA17" s="73">
        <v>728</v>
      </c>
      <c r="AB17" s="73"/>
      <c r="AC17" s="73">
        <v>0</v>
      </c>
      <c r="AD17" s="73">
        <v>728</v>
      </c>
      <c r="AE17" s="125">
        <v>0</v>
      </c>
      <c r="AF17" s="125">
        <v>0</v>
      </c>
      <c r="AG17" s="125">
        <v>0</v>
      </c>
      <c r="AH17" s="125">
        <v>0</v>
      </c>
      <c r="AI17" s="73">
        <v>728</v>
      </c>
      <c r="AJ17" s="73"/>
      <c r="AK17" s="73"/>
      <c r="AL17" s="73">
        <v>728</v>
      </c>
      <c r="AM17" s="1">
        <v>728</v>
      </c>
      <c r="AN17" s="1">
        <v>0</v>
      </c>
      <c r="AO17" s="1">
        <v>0</v>
      </c>
      <c r="AP17" s="1">
        <v>728</v>
      </c>
      <c r="AQ17" s="1">
        <v>100</v>
      </c>
    </row>
    <row r="18" spans="1:43" ht="25.5">
      <c r="A18" s="205"/>
      <c r="B18" s="13" t="s">
        <v>172</v>
      </c>
      <c r="C18" s="56"/>
      <c r="D18" s="56"/>
      <c r="E18" s="56"/>
      <c r="F18" s="56"/>
      <c r="G18" s="75"/>
      <c r="H18" s="75"/>
      <c r="I18" s="75"/>
      <c r="J18" s="75"/>
      <c r="K18" s="1"/>
      <c r="L18" s="1"/>
      <c r="M18" s="1"/>
      <c r="N18" s="73"/>
      <c r="O18" s="125"/>
      <c r="P18" s="125"/>
      <c r="Q18" s="125"/>
      <c r="R18" s="125"/>
      <c r="S18" s="73"/>
      <c r="T18" s="73"/>
      <c r="U18" s="73"/>
      <c r="V18" s="73"/>
      <c r="W18" s="125">
        <v>0</v>
      </c>
      <c r="X18" s="125"/>
      <c r="Y18" s="125">
        <v>0</v>
      </c>
      <c r="Z18" s="125"/>
      <c r="AA18" s="73">
        <v>0</v>
      </c>
      <c r="AB18" s="73"/>
      <c r="AC18" s="73"/>
      <c r="AD18" s="73">
        <v>0</v>
      </c>
      <c r="AE18" s="125">
        <v>0</v>
      </c>
      <c r="AF18" s="125">
        <v>0</v>
      </c>
      <c r="AG18" s="125">
        <v>0</v>
      </c>
      <c r="AH18" s="125">
        <v>0</v>
      </c>
      <c r="AI18" s="73">
        <v>0</v>
      </c>
      <c r="AJ18" s="73"/>
      <c r="AK18" s="73"/>
      <c r="AL18" s="73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</row>
    <row r="19" spans="1:43" ht="38.25">
      <c r="A19" s="205"/>
      <c r="B19" s="13" t="s">
        <v>15</v>
      </c>
      <c r="C19" s="56">
        <v>0</v>
      </c>
      <c r="D19" s="56">
        <v>0</v>
      </c>
      <c r="E19" s="56">
        <v>0</v>
      </c>
      <c r="F19" s="56">
        <f t="shared" si="1"/>
        <v>0</v>
      </c>
      <c r="G19" s="75">
        <v>0</v>
      </c>
      <c r="H19" s="75">
        <v>0</v>
      </c>
      <c r="I19" s="75">
        <v>0</v>
      </c>
      <c r="J19" s="75">
        <f t="shared" si="2"/>
        <v>0</v>
      </c>
      <c r="K19" s="1">
        <v>0</v>
      </c>
      <c r="L19" s="1">
        <v>0</v>
      </c>
      <c r="M19" s="1">
        <v>0</v>
      </c>
      <c r="N19" s="73">
        <v>0</v>
      </c>
      <c r="O19" s="125"/>
      <c r="P19" s="125"/>
      <c r="Q19" s="125"/>
      <c r="R19" s="125"/>
      <c r="S19" s="73">
        <v>0</v>
      </c>
      <c r="T19" s="73"/>
      <c r="U19" s="73"/>
      <c r="V19" s="73">
        <v>0</v>
      </c>
      <c r="W19" s="125"/>
      <c r="X19" s="125"/>
      <c r="Y19" s="125">
        <v>0</v>
      </c>
      <c r="Z19" s="125"/>
      <c r="AA19" s="73">
        <v>0</v>
      </c>
      <c r="AB19" s="73"/>
      <c r="AC19" s="73">
        <v>0</v>
      </c>
      <c r="AD19" s="73">
        <v>0</v>
      </c>
      <c r="AE19" s="125">
        <v>0</v>
      </c>
      <c r="AF19" s="125">
        <v>0</v>
      </c>
      <c r="AG19" s="125">
        <v>0</v>
      </c>
      <c r="AH19" s="125">
        <v>0</v>
      </c>
      <c r="AI19" s="73"/>
      <c r="AJ19" s="73"/>
      <c r="AK19" s="73"/>
      <c r="AL19" s="73"/>
      <c r="AM19" s="1"/>
      <c r="AN19" s="1"/>
      <c r="AO19" s="1"/>
      <c r="AP19" s="1"/>
      <c r="AQ19" s="1"/>
    </row>
    <row r="20" spans="1:43" ht="12.75">
      <c r="A20" s="205"/>
      <c r="B20" s="13" t="s">
        <v>20</v>
      </c>
      <c r="C20" s="56">
        <v>0</v>
      </c>
      <c r="D20" s="56">
        <v>0</v>
      </c>
      <c r="E20" s="56">
        <v>0</v>
      </c>
      <c r="F20" s="56">
        <f t="shared" si="1"/>
        <v>0</v>
      </c>
      <c r="G20" s="75">
        <v>0</v>
      </c>
      <c r="H20" s="75">
        <v>0</v>
      </c>
      <c r="I20" s="75">
        <v>0</v>
      </c>
      <c r="J20" s="75">
        <f t="shared" si="2"/>
        <v>0</v>
      </c>
      <c r="K20" s="1">
        <v>0</v>
      </c>
      <c r="L20" s="1">
        <v>0</v>
      </c>
      <c r="M20" s="1">
        <v>0</v>
      </c>
      <c r="N20" s="73">
        <v>0</v>
      </c>
      <c r="O20" s="125"/>
      <c r="P20" s="125"/>
      <c r="Q20" s="125"/>
      <c r="R20" s="125"/>
      <c r="S20" s="73">
        <v>0</v>
      </c>
      <c r="T20" s="73"/>
      <c r="U20" s="73"/>
      <c r="V20" s="73">
        <v>0</v>
      </c>
      <c r="W20" s="125"/>
      <c r="X20" s="125"/>
      <c r="Y20" s="125">
        <v>0</v>
      </c>
      <c r="Z20" s="125"/>
      <c r="AA20" s="73">
        <v>0</v>
      </c>
      <c r="AB20" s="73"/>
      <c r="AC20" s="73">
        <v>0</v>
      </c>
      <c r="AD20" s="73">
        <v>0</v>
      </c>
      <c r="AE20" s="125">
        <v>0</v>
      </c>
      <c r="AF20" s="125">
        <v>0</v>
      </c>
      <c r="AG20" s="125">
        <v>0</v>
      </c>
      <c r="AH20" s="125">
        <v>0</v>
      </c>
      <c r="AI20" s="73"/>
      <c r="AJ20" s="73"/>
      <c r="AK20" s="73"/>
      <c r="AL20" s="73"/>
      <c r="AM20" s="1"/>
      <c r="AN20" s="1"/>
      <c r="AO20" s="1"/>
      <c r="AP20" s="1"/>
      <c r="AQ20" s="1"/>
    </row>
    <row r="21" spans="1:43" ht="12.75">
      <c r="A21" s="205"/>
      <c r="B21" s="13" t="s">
        <v>26</v>
      </c>
      <c r="C21" s="56">
        <v>5680</v>
      </c>
      <c r="D21" s="56">
        <v>700</v>
      </c>
      <c r="E21" s="56"/>
      <c r="F21" s="56">
        <f t="shared" si="1"/>
        <v>6380</v>
      </c>
      <c r="G21" s="75">
        <v>0</v>
      </c>
      <c r="H21" s="75">
        <v>0</v>
      </c>
      <c r="I21" s="75">
        <v>0</v>
      </c>
      <c r="J21" s="75">
        <f t="shared" si="2"/>
        <v>0</v>
      </c>
      <c r="K21" s="1">
        <v>5680</v>
      </c>
      <c r="L21" s="1">
        <v>700</v>
      </c>
      <c r="M21" s="1">
        <v>0</v>
      </c>
      <c r="N21" s="73">
        <v>6380</v>
      </c>
      <c r="O21" s="125"/>
      <c r="P21" s="125"/>
      <c r="Q21" s="125"/>
      <c r="R21" s="125"/>
      <c r="S21" s="73">
        <v>5680</v>
      </c>
      <c r="T21" s="73">
        <v>700</v>
      </c>
      <c r="U21" s="73"/>
      <c r="V21" s="73">
        <v>6380</v>
      </c>
      <c r="W21" s="125">
        <v>64</v>
      </c>
      <c r="X21" s="125"/>
      <c r="Y21" s="125">
        <v>0</v>
      </c>
      <c r="Z21" s="125">
        <v>64</v>
      </c>
      <c r="AA21" s="73">
        <v>5754</v>
      </c>
      <c r="AB21" s="73">
        <v>700</v>
      </c>
      <c r="AC21" s="73">
        <v>0</v>
      </c>
      <c r="AD21" s="73">
        <v>6444</v>
      </c>
      <c r="AE21" s="125">
        <v>89</v>
      </c>
      <c r="AF21" s="125">
        <v>-89</v>
      </c>
      <c r="AG21" s="125">
        <v>0</v>
      </c>
      <c r="AH21" s="125">
        <v>0</v>
      </c>
      <c r="AI21" s="73">
        <v>5833</v>
      </c>
      <c r="AJ21" s="73">
        <v>611</v>
      </c>
      <c r="AK21" s="73">
        <v>0</v>
      </c>
      <c r="AL21" s="73">
        <v>6444</v>
      </c>
      <c r="AM21" s="1">
        <v>4824</v>
      </c>
      <c r="AN21" s="1">
        <v>482</v>
      </c>
      <c r="AO21" s="1"/>
      <c r="AP21" s="1">
        <v>5306</v>
      </c>
      <c r="AQ21" s="1">
        <v>82.3</v>
      </c>
    </row>
    <row r="22" spans="1:43" ht="12.75">
      <c r="A22" s="205"/>
      <c r="B22" s="13" t="s">
        <v>86</v>
      </c>
      <c r="C22" s="56">
        <v>0</v>
      </c>
      <c r="D22" s="56">
        <v>0</v>
      </c>
      <c r="E22" s="56">
        <v>0</v>
      </c>
      <c r="F22" s="56">
        <f t="shared" si="1"/>
        <v>0</v>
      </c>
      <c r="G22" s="75">
        <v>0</v>
      </c>
      <c r="H22" s="75">
        <v>0</v>
      </c>
      <c r="I22" s="75">
        <v>0</v>
      </c>
      <c r="J22" s="75">
        <f t="shared" si="2"/>
        <v>0</v>
      </c>
      <c r="K22" s="1">
        <v>0</v>
      </c>
      <c r="L22" s="1">
        <v>0</v>
      </c>
      <c r="M22" s="1">
        <v>0</v>
      </c>
      <c r="N22" s="73">
        <v>0</v>
      </c>
      <c r="O22" s="125"/>
      <c r="P22" s="125"/>
      <c r="Q22" s="125"/>
      <c r="R22" s="125"/>
      <c r="S22" s="73"/>
      <c r="T22" s="73"/>
      <c r="U22" s="73"/>
      <c r="V22" s="73"/>
      <c r="W22" s="125"/>
      <c r="X22" s="125"/>
      <c r="Y22" s="125">
        <v>0</v>
      </c>
      <c r="Z22" s="125"/>
      <c r="AA22" s="73"/>
      <c r="AB22" s="73"/>
      <c r="AC22" s="73">
        <v>0</v>
      </c>
      <c r="AD22" s="73"/>
      <c r="AE22" s="125"/>
      <c r="AF22" s="125"/>
      <c r="AG22" s="125"/>
      <c r="AH22" s="125"/>
      <c r="AI22" s="73"/>
      <c r="AJ22" s="73"/>
      <c r="AK22" s="73"/>
      <c r="AL22" s="73"/>
      <c r="AM22" s="1"/>
      <c r="AN22" s="1"/>
      <c r="AO22" s="1"/>
      <c r="AP22" s="1"/>
      <c r="AQ22" s="1"/>
    </row>
    <row r="23" spans="1:43" ht="25.5">
      <c r="A23" s="205"/>
      <c r="B23" s="13" t="s">
        <v>33</v>
      </c>
      <c r="C23" s="56">
        <v>0</v>
      </c>
      <c r="D23" s="56">
        <v>0</v>
      </c>
      <c r="E23" s="56">
        <v>0</v>
      </c>
      <c r="F23" s="56">
        <f t="shared" si="1"/>
        <v>0</v>
      </c>
      <c r="G23" s="75">
        <v>0</v>
      </c>
      <c r="H23" s="75">
        <v>0</v>
      </c>
      <c r="I23" s="75">
        <v>0</v>
      </c>
      <c r="J23" s="75">
        <f t="shared" si="2"/>
        <v>0</v>
      </c>
      <c r="K23" s="1">
        <v>0</v>
      </c>
      <c r="L23" s="1">
        <v>0</v>
      </c>
      <c r="M23" s="1">
        <v>0</v>
      </c>
      <c r="N23" s="73">
        <v>0</v>
      </c>
      <c r="O23" s="125"/>
      <c r="P23" s="125"/>
      <c r="Q23" s="125"/>
      <c r="R23" s="125"/>
      <c r="S23" s="73"/>
      <c r="T23" s="73"/>
      <c r="U23" s="73"/>
      <c r="V23" s="73"/>
      <c r="W23" s="125"/>
      <c r="X23" s="125"/>
      <c r="Y23" s="125">
        <v>0</v>
      </c>
      <c r="Z23" s="125"/>
      <c r="AA23" s="73"/>
      <c r="AB23" s="73"/>
      <c r="AC23" s="73">
        <v>0</v>
      </c>
      <c r="AD23" s="73"/>
      <c r="AE23" s="125"/>
      <c r="AF23" s="125"/>
      <c r="AG23" s="125"/>
      <c r="AH23" s="125"/>
      <c r="AI23" s="73"/>
      <c r="AJ23" s="73"/>
      <c r="AK23" s="73"/>
      <c r="AL23" s="73"/>
      <c r="AM23" s="1"/>
      <c r="AN23" s="1"/>
      <c r="AO23" s="1"/>
      <c r="AP23" s="1"/>
      <c r="AQ23" s="1"/>
    </row>
    <row r="24" spans="1:43" ht="25.5">
      <c r="A24" s="205"/>
      <c r="B24" s="13" t="s">
        <v>87</v>
      </c>
      <c r="C24" s="56">
        <v>0</v>
      </c>
      <c r="D24" s="56">
        <v>0</v>
      </c>
      <c r="E24" s="56">
        <v>0</v>
      </c>
      <c r="F24" s="56">
        <f t="shared" si="1"/>
        <v>0</v>
      </c>
      <c r="G24" s="75">
        <v>0</v>
      </c>
      <c r="H24" s="75">
        <v>0</v>
      </c>
      <c r="I24" s="75">
        <v>0</v>
      </c>
      <c r="J24" s="75">
        <f t="shared" si="2"/>
        <v>0</v>
      </c>
      <c r="K24" s="1">
        <v>0</v>
      </c>
      <c r="L24" s="1">
        <v>0</v>
      </c>
      <c r="M24" s="1">
        <v>0</v>
      </c>
      <c r="N24" s="73">
        <v>0</v>
      </c>
      <c r="O24" s="125"/>
      <c r="P24" s="125"/>
      <c r="Q24" s="125"/>
      <c r="R24" s="125"/>
      <c r="S24" s="73"/>
      <c r="T24" s="73"/>
      <c r="U24" s="73"/>
      <c r="V24" s="73"/>
      <c r="W24" s="125"/>
      <c r="X24" s="125"/>
      <c r="Y24" s="125">
        <v>0</v>
      </c>
      <c r="Z24" s="125"/>
      <c r="AA24" s="73"/>
      <c r="AB24" s="73"/>
      <c r="AC24" s="73">
        <v>0</v>
      </c>
      <c r="AD24" s="73"/>
      <c r="AE24" s="125"/>
      <c r="AF24" s="125"/>
      <c r="AG24" s="125"/>
      <c r="AH24" s="125"/>
      <c r="AI24" s="73"/>
      <c r="AJ24" s="73"/>
      <c r="AK24" s="73"/>
      <c r="AL24" s="73"/>
      <c r="AM24" s="1"/>
      <c r="AN24" s="1"/>
      <c r="AO24" s="1"/>
      <c r="AP24" s="1"/>
      <c r="AQ24" s="1"/>
    </row>
    <row r="25" spans="1:43" ht="12.75">
      <c r="A25" s="205"/>
      <c r="B25" s="13" t="s">
        <v>37</v>
      </c>
      <c r="C25" s="56">
        <v>0</v>
      </c>
      <c r="D25" s="56">
        <v>0</v>
      </c>
      <c r="E25" s="56">
        <v>0</v>
      </c>
      <c r="F25" s="56">
        <f t="shared" si="1"/>
        <v>0</v>
      </c>
      <c r="G25" s="75">
        <v>0</v>
      </c>
      <c r="H25" s="75">
        <v>0</v>
      </c>
      <c r="I25" s="75">
        <v>0</v>
      </c>
      <c r="J25" s="75">
        <f t="shared" si="2"/>
        <v>0</v>
      </c>
      <c r="K25" s="1">
        <v>0</v>
      </c>
      <c r="L25" s="1">
        <v>0</v>
      </c>
      <c r="M25" s="1">
        <v>0</v>
      </c>
      <c r="N25" s="73">
        <v>0</v>
      </c>
      <c r="O25" s="125"/>
      <c r="P25" s="125"/>
      <c r="Q25" s="125"/>
      <c r="R25" s="125"/>
      <c r="S25" s="73"/>
      <c r="T25" s="73"/>
      <c r="U25" s="73"/>
      <c r="V25" s="73"/>
      <c r="W25" s="125"/>
      <c r="X25" s="125"/>
      <c r="Y25" s="125">
        <v>0</v>
      </c>
      <c r="Z25" s="125"/>
      <c r="AA25" s="73"/>
      <c r="AB25" s="73"/>
      <c r="AC25" s="73">
        <v>0</v>
      </c>
      <c r="AD25" s="73"/>
      <c r="AE25" s="125"/>
      <c r="AF25" s="125"/>
      <c r="AG25" s="125"/>
      <c r="AH25" s="125"/>
      <c r="AI25" s="73"/>
      <c r="AJ25" s="73"/>
      <c r="AK25" s="73"/>
      <c r="AL25" s="73"/>
      <c r="AM25" s="1"/>
      <c r="AN25" s="1"/>
      <c r="AO25" s="1"/>
      <c r="AP25" s="1"/>
      <c r="AQ25" s="1"/>
    </row>
    <row r="26" spans="1:43" ht="25.5">
      <c r="A26" s="205"/>
      <c r="B26" s="13" t="s">
        <v>39</v>
      </c>
      <c r="C26" s="56">
        <v>0</v>
      </c>
      <c r="D26" s="56">
        <v>0</v>
      </c>
      <c r="E26" s="56">
        <v>0</v>
      </c>
      <c r="F26" s="56">
        <v>0</v>
      </c>
      <c r="G26" s="75">
        <v>145</v>
      </c>
      <c r="H26" s="75">
        <v>0</v>
      </c>
      <c r="I26" s="75">
        <v>0</v>
      </c>
      <c r="J26" s="75">
        <f t="shared" si="2"/>
        <v>145</v>
      </c>
      <c r="K26" s="1">
        <v>145</v>
      </c>
      <c r="L26" s="1">
        <v>0</v>
      </c>
      <c r="M26" s="1">
        <v>0</v>
      </c>
      <c r="N26" s="73">
        <v>145</v>
      </c>
      <c r="O26" s="125"/>
      <c r="P26" s="125"/>
      <c r="Q26" s="125"/>
      <c r="R26" s="125"/>
      <c r="S26" s="73">
        <v>145</v>
      </c>
      <c r="T26" s="73"/>
      <c r="U26" s="73"/>
      <c r="V26" s="73">
        <v>145</v>
      </c>
      <c r="W26" s="125">
        <v>610</v>
      </c>
      <c r="X26" s="125"/>
      <c r="Y26" s="125">
        <v>0</v>
      </c>
      <c r="Z26" s="125">
        <v>610</v>
      </c>
      <c r="AA26" s="73">
        <v>755</v>
      </c>
      <c r="AB26" s="73"/>
      <c r="AC26" s="73">
        <v>0</v>
      </c>
      <c r="AD26" s="73">
        <v>755</v>
      </c>
      <c r="AE26" s="125">
        <v>0</v>
      </c>
      <c r="AF26" s="125">
        <v>0</v>
      </c>
      <c r="AG26" s="125">
        <v>0</v>
      </c>
      <c r="AH26" s="125">
        <v>0</v>
      </c>
      <c r="AI26" s="73">
        <v>755</v>
      </c>
      <c r="AJ26" s="73">
        <v>0</v>
      </c>
      <c r="AK26" s="73">
        <v>0</v>
      </c>
      <c r="AL26" s="73">
        <v>755</v>
      </c>
      <c r="AM26" s="1">
        <v>755</v>
      </c>
      <c r="AN26" s="1">
        <v>0</v>
      </c>
      <c r="AO26" s="1">
        <v>0</v>
      </c>
      <c r="AP26" s="1">
        <v>755</v>
      </c>
      <c r="AQ26" s="1">
        <v>100</v>
      </c>
    </row>
    <row r="27" spans="1:43" ht="15">
      <c r="A27" s="205"/>
      <c r="B27" s="83" t="s">
        <v>88</v>
      </c>
      <c r="C27" s="55">
        <f>SUM(C16:C26)</f>
        <v>5680</v>
      </c>
      <c r="D27" s="55">
        <f aca="true" t="shared" si="5" ref="D27:N27">SUM(D16:D26)</f>
        <v>700</v>
      </c>
      <c r="E27" s="55">
        <f t="shared" si="5"/>
        <v>0</v>
      </c>
      <c r="F27" s="55">
        <f t="shared" si="5"/>
        <v>6380</v>
      </c>
      <c r="G27" s="55">
        <f t="shared" si="5"/>
        <v>195</v>
      </c>
      <c r="H27" s="55">
        <f t="shared" si="5"/>
        <v>0</v>
      </c>
      <c r="I27" s="55">
        <f t="shared" si="5"/>
        <v>0</v>
      </c>
      <c r="J27" s="55">
        <f t="shared" si="5"/>
        <v>195</v>
      </c>
      <c r="K27" s="55">
        <f t="shared" si="5"/>
        <v>5875</v>
      </c>
      <c r="L27" s="55">
        <f t="shared" si="5"/>
        <v>700</v>
      </c>
      <c r="M27" s="55">
        <f t="shared" si="5"/>
        <v>0</v>
      </c>
      <c r="N27" s="55">
        <f t="shared" si="5"/>
        <v>6575</v>
      </c>
      <c r="O27" s="128">
        <v>728</v>
      </c>
      <c r="P27" s="128"/>
      <c r="Q27" s="128">
        <v>0</v>
      </c>
      <c r="R27" s="128">
        <v>728</v>
      </c>
      <c r="S27" s="55">
        <v>6603</v>
      </c>
      <c r="T27" s="55">
        <v>700</v>
      </c>
      <c r="U27" s="55">
        <v>0</v>
      </c>
      <c r="V27" s="55">
        <v>7303</v>
      </c>
      <c r="W27" s="128">
        <v>704</v>
      </c>
      <c r="X27" s="128">
        <v>0</v>
      </c>
      <c r="Y27" s="128">
        <v>0</v>
      </c>
      <c r="Z27" s="128">
        <v>704</v>
      </c>
      <c r="AA27" s="55">
        <v>7307</v>
      </c>
      <c r="AB27" s="55">
        <v>700</v>
      </c>
      <c r="AC27" s="55">
        <v>0</v>
      </c>
      <c r="AD27" s="55">
        <v>8007</v>
      </c>
      <c r="AE27" s="128">
        <v>89</v>
      </c>
      <c r="AF27" s="128">
        <v>-89</v>
      </c>
      <c r="AG27" s="128">
        <v>0</v>
      </c>
      <c r="AH27" s="128">
        <v>0</v>
      </c>
      <c r="AI27" s="55">
        <v>7396</v>
      </c>
      <c r="AJ27" s="55">
        <v>611</v>
      </c>
      <c r="AK27" s="55">
        <v>0</v>
      </c>
      <c r="AL27" s="55">
        <v>8007</v>
      </c>
      <c r="AM27" s="104">
        <v>6387</v>
      </c>
      <c r="AN27" s="104">
        <v>482</v>
      </c>
      <c r="AO27" s="104">
        <v>0</v>
      </c>
      <c r="AP27" s="104">
        <v>6869</v>
      </c>
      <c r="AQ27" s="104">
        <v>85.9</v>
      </c>
    </row>
    <row r="28" spans="1:43" ht="12.75">
      <c r="A28" s="205"/>
      <c r="B28" s="82" t="s">
        <v>83</v>
      </c>
      <c r="C28" s="57">
        <f aca="true" t="shared" si="6" ref="C28:N28">C15-C27</f>
        <v>86925</v>
      </c>
      <c r="D28" s="57">
        <f t="shared" si="6"/>
        <v>13397</v>
      </c>
      <c r="E28" s="57">
        <f t="shared" si="6"/>
        <v>0</v>
      </c>
      <c r="F28" s="57">
        <f t="shared" si="6"/>
        <v>100322</v>
      </c>
      <c r="G28" s="57">
        <f t="shared" si="6"/>
        <v>1154</v>
      </c>
      <c r="H28" s="57">
        <f t="shared" si="6"/>
        <v>458</v>
      </c>
      <c r="I28" s="57">
        <f t="shared" si="6"/>
        <v>0</v>
      </c>
      <c r="J28" s="57">
        <f t="shared" si="6"/>
        <v>1612</v>
      </c>
      <c r="K28" s="57">
        <f t="shared" si="6"/>
        <v>88079</v>
      </c>
      <c r="L28" s="57">
        <f t="shared" si="6"/>
        <v>13855</v>
      </c>
      <c r="M28" s="57">
        <f t="shared" si="6"/>
        <v>0</v>
      </c>
      <c r="N28" s="57">
        <f t="shared" si="6"/>
        <v>101934</v>
      </c>
      <c r="O28" s="129">
        <v>292</v>
      </c>
      <c r="P28" s="129">
        <v>460</v>
      </c>
      <c r="Q28" s="129">
        <v>0</v>
      </c>
      <c r="R28" s="129">
        <v>752</v>
      </c>
      <c r="S28" s="57">
        <v>88371</v>
      </c>
      <c r="T28" s="57">
        <v>14315</v>
      </c>
      <c r="U28" s="57">
        <v>0</v>
      </c>
      <c r="V28" s="57">
        <v>102686</v>
      </c>
      <c r="W28" s="129">
        <v>1016</v>
      </c>
      <c r="X28" s="129">
        <v>0</v>
      </c>
      <c r="Y28" s="129">
        <v>0</v>
      </c>
      <c r="Z28" s="129">
        <v>1016</v>
      </c>
      <c r="AA28" s="57">
        <v>89387</v>
      </c>
      <c r="AB28" s="57">
        <v>14315</v>
      </c>
      <c r="AC28" s="57">
        <v>0</v>
      </c>
      <c r="AD28" s="57">
        <v>103702</v>
      </c>
      <c r="AE28" s="129">
        <v>1195</v>
      </c>
      <c r="AF28" s="129">
        <v>0</v>
      </c>
      <c r="AG28" s="129">
        <v>0</v>
      </c>
      <c r="AH28" s="129">
        <v>1195</v>
      </c>
      <c r="AI28" s="57">
        <v>90582</v>
      </c>
      <c r="AJ28" s="57">
        <v>14315</v>
      </c>
      <c r="AK28" s="57">
        <v>0</v>
      </c>
      <c r="AL28" s="57">
        <v>104897</v>
      </c>
      <c r="AM28" s="105">
        <v>90582</v>
      </c>
      <c r="AN28" s="105">
        <v>14315</v>
      </c>
      <c r="AO28" s="105"/>
      <c r="AP28" s="105">
        <v>104897</v>
      </c>
      <c r="AQ28" s="105">
        <v>100</v>
      </c>
    </row>
    <row r="29" spans="1:43" ht="12.75">
      <c r="A29" s="205"/>
      <c r="B29" s="84" t="s">
        <v>89</v>
      </c>
      <c r="C29" s="56">
        <v>78638</v>
      </c>
      <c r="D29" s="56">
        <v>8843</v>
      </c>
      <c r="E29" s="56">
        <v>0</v>
      </c>
      <c r="F29" s="56">
        <f>SUM(C29:E29)</f>
        <v>87481</v>
      </c>
      <c r="G29" s="75">
        <v>0</v>
      </c>
      <c r="H29" s="75">
        <v>0</v>
      </c>
      <c r="I29" s="75">
        <v>0</v>
      </c>
      <c r="J29" s="75">
        <f t="shared" si="2"/>
        <v>0</v>
      </c>
      <c r="K29" s="88">
        <f>(C29+G29)</f>
        <v>78638</v>
      </c>
      <c r="L29" s="88">
        <f aca="true" t="shared" si="7" ref="L29:N31">(D29+H29)</f>
        <v>8843</v>
      </c>
      <c r="M29" s="89">
        <v>0</v>
      </c>
      <c r="N29" s="88">
        <f t="shared" si="7"/>
        <v>87481</v>
      </c>
      <c r="O29" s="130">
        <v>0</v>
      </c>
      <c r="P29" s="130">
        <v>0</v>
      </c>
      <c r="Q29" s="130"/>
      <c r="R29" s="130">
        <v>0</v>
      </c>
      <c r="S29" s="88">
        <v>78638</v>
      </c>
      <c r="T29" s="88">
        <v>8843</v>
      </c>
      <c r="U29" s="88"/>
      <c r="V29" s="88">
        <v>87481</v>
      </c>
      <c r="W29" s="130">
        <v>0</v>
      </c>
      <c r="X29" s="130">
        <v>0</v>
      </c>
      <c r="Y29" s="130">
        <v>0</v>
      </c>
      <c r="Z29" s="130">
        <v>0</v>
      </c>
      <c r="AA29" s="88">
        <v>78638</v>
      </c>
      <c r="AB29" s="88">
        <v>8843</v>
      </c>
      <c r="AC29" s="88">
        <v>0</v>
      </c>
      <c r="AD29" s="88">
        <v>87481</v>
      </c>
      <c r="AE29" s="130">
        <v>0</v>
      </c>
      <c r="AF29" s="130">
        <v>0</v>
      </c>
      <c r="AG29" s="130">
        <v>0</v>
      </c>
      <c r="AH29" s="130">
        <v>0</v>
      </c>
      <c r="AI29" s="88">
        <v>78638</v>
      </c>
      <c r="AJ29" s="88">
        <v>8843</v>
      </c>
      <c r="AK29" s="88">
        <v>0</v>
      </c>
      <c r="AL29" s="88">
        <v>87481</v>
      </c>
      <c r="AM29" s="1">
        <v>80551</v>
      </c>
      <c r="AN29" s="1">
        <v>9858</v>
      </c>
      <c r="AO29" s="1">
        <v>0</v>
      </c>
      <c r="AP29" s="1">
        <v>90409</v>
      </c>
      <c r="AQ29" s="1"/>
    </row>
    <row r="30" spans="1:43" ht="12.75">
      <c r="A30" s="205"/>
      <c r="B30" s="84" t="s">
        <v>90</v>
      </c>
      <c r="C30" s="56">
        <f>(C28-C29)</f>
        <v>8287</v>
      </c>
      <c r="D30" s="56">
        <f>(D28-D29)</f>
        <v>4554</v>
      </c>
      <c r="E30" s="56">
        <f>(E28-E29)</f>
        <v>0</v>
      </c>
      <c r="F30" s="56">
        <f>(F28-F29)</f>
        <v>12841</v>
      </c>
      <c r="G30" s="75">
        <v>1154</v>
      </c>
      <c r="H30" s="75">
        <v>458</v>
      </c>
      <c r="I30" s="75">
        <v>0</v>
      </c>
      <c r="J30" s="75">
        <f t="shared" si="2"/>
        <v>1612</v>
      </c>
      <c r="K30" s="88">
        <f>(C30+G30)</f>
        <v>9441</v>
      </c>
      <c r="L30" s="88">
        <f t="shared" si="7"/>
        <v>5012</v>
      </c>
      <c r="M30" s="89">
        <v>0</v>
      </c>
      <c r="N30" s="88">
        <f t="shared" si="7"/>
        <v>14453</v>
      </c>
      <c r="O30" s="130">
        <v>292</v>
      </c>
      <c r="P30" s="130">
        <v>460</v>
      </c>
      <c r="Q30" s="130"/>
      <c r="R30" s="130">
        <v>752</v>
      </c>
      <c r="S30" s="88">
        <v>9733</v>
      </c>
      <c r="T30" s="88">
        <v>5472</v>
      </c>
      <c r="U30" s="88"/>
      <c r="V30" s="88">
        <v>15205</v>
      </c>
      <c r="W30" s="130">
        <v>1016</v>
      </c>
      <c r="X30" s="130">
        <v>0</v>
      </c>
      <c r="Y30" s="130">
        <v>0</v>
      </c>
      <c r="Z30" s="130">
        <v>1016</v>
      </c>
      <c r="AA30" s="88">
        <v>10749</v>
      </c>
      <c r="AB30" s="88">
        <v>5472</v>
      </c>
      <c r="AC30" s="88">
        <v>0</v>
      </c>
      <c r="AD30" s="88">
        <v>16221</v>
      </c>
      <c r="AE30" s="130">
        <v>1195</v>
      </c>
      <c r="AF30" s="130">
        <v>0</v>
      </c>
      <c r="AG30" s="130">
        <v>0</v>
      </c>
      <c r="AH30" s="130">
        <v>1195</v>
      </c>
      <c r="AI30" s="88">
        <v>11944</v>
      </c>
      <c r="AJ30" s="88">
        <v>5472</v>
      </c>
      <c r="AK30" s="88">
        <v>0</v>
      </c>
      <c r="AL30" s="88">
        <v>17416</v>
      </c>
      <c r="AM30" s="1">
        <v>10031</v>
      </c>
      <c r="AN30" s="1">
        <v>4457</v>
      </c>
      <c r="AO30" s="1">
        <v>0</v>
      </c>
      <c r="AP30" s="1">
        <v>14488</v>
      </c>
      <c r="AQ30" s="1"/>
    </row>
    <row r="31" spans="1:43" ht="25.5">
      <c r="A31" s="205"/>
      <c r="B31" s="82" t="s">
        <v>91</v>
      </c>
      <c r="C31" s="57">
        <f>(C27+C28)</f>
        <v>92605</v>
      </c>
      <c r="D31" s="57">
        <f aca="true" t="shared" si="8" ref="D31:I31">D27+D28</f>
        <v>14097</v>
      </c>
      <c r="E31" s="57">
        <f t="shared" si="8"/>
        <v>0</v>
      </c>
      <c r="F31" s="57">
        <f t="shared" si="8"/>
        <v>106702</v>
      </c>
      <c r="G31" s="76">
        <f t="shared" si="8"/>
        <v>1349</v>
      </c>
      <c r="H31" s="76">
        <f t="shared" si="8"/>
        <v>458</v>
      </c>
      <c r="I31" s="76">
        <f t="shared" si="8"/>
        <v>0</v>
      </c>
      <c r="J31" s="76">
        <f t="shared" si="2"/>
        <v>1807</v>
      </c>
      <c r="K31" s="86">
        <f>(C31+G31)</f>
        <v>93954</v>
      </c>
      <c r="L31" s="86">
        <f t="shared" si="7"/>
        <v>14555</v>
      </c>
      <c r="M31" s="58">
        <v>0</v>
      </c>
      <c r="N31" s="86">
        <f t="shared" si="7"/>
        <v>108509</v>
      </c>
      <c r="O31" s="131">
        <v>1020</v>
      </c>
      <c r="P31" s="131">
        <v>460</v>
      </c>
      <c r="Q31" s="131">
        <v>0</v>
      </c>
      <c r="R31" s="131">
        <v>1480</v>
      </c>
      <c r="S31" s="86">
        <v>94974</v>
      </c>
      <c r="T31" s="86">
        <v>15015</v>
      </c>
      <c r="U31" s="86">
        <v>0</v>
      </c>
      <c r="V31" s="86">
        <v>109989</v>
      </c>
      <c r="W31" s="131">
        <v>1720</v>
      </c>
      <c r="X31" s="131">
        <v>0</v>
      </c>
      <c r="Y31" s="131">
        <v>0</v>
      </c>
      <c r="Z31" s="131">
        <v>1720</v>
      </c>
      <c r="AA31" s="86">
        <v>96694</v>
      </c>
      <c r="AB31" s="86">
        <v>15015</v>
      </c>
      <c r="AC31" s="86">
        <v>0</v>
      </c>
      <c r="AD31" s="86">
        <v>111709</v>
      </c>
      <c r="AE31" s="131">
        <v>1284</v>
      </c>
      <c r="AF31" s="131">
        <v>-89</v>
      </c>
      <c r="AG31" s="131">
        <v>0</v>
      </c>
      <c r="AH31" s="131">
        <v>1195</v>
      </c>
      <c r="AI31" s="86">
        <v>97978</v>
      </c>
      <c r="AJ31" s="86">
        <v>14926</v>
      </c>
      <c r="AK31" s="86">
        <v>0</v>
      </c>
      <c r="AL31" s="86">
        <v>112904</v>
      </c>
      <c r="AM31" s="104">
        <v>96969</v>
      </c>
      <c r="AN31" s="104">
        <v>14797</v>
      </c>
      <c r="AO31" s="104"/>
      <c r="AP31" s="104">
        <v>111766</v>
      </c>
      <c r="AQ31" s="104">
        <v>99</v>
      </c>
    </row>
    <row r="33" spans="1:3" ht="12.75">
      <c r="A33" s="174" t="s">
        <v>179</v>
      </c>
      <c r="B33" s="175"/>
      <c r="C33" s="175"/>
    </row>
    <row r="35" spans="4:39" ht="12.75">
      <c r="D35" s="203" t="s">
        <v>108</v>
      </c>
      <c r="E35" s="203"/>
      <c r="F35" s="203"/>
      <c r="AK35" s="198" t="s">
        <v>108</v>
      </c>
      <c r="AL35" s="198"/>
      <c r="AM35" s="198"/>
    </row>
    <row r="36" spans="4:39" ht="12.75">
      <c r="D36" s="203" t="s">
        <v>0</v>
      </c>
      <c r="E36" s="203"/>
      <c r="F36" s="203"/>
      <c r="AK36" s="198" t="s">
        <v>0</v>
      </c>
      <c r="AL36" s="198"/>
      <c r="AM36" s="198"/>
    </row>
  </sheetData>
  <sheetProtection/>
  <mergeCells count="18">
    <mergeCell ref="AK35:AM35"/>
    <mergeCell ref="AK36:AM36"/>
    <mergeCell ref="O2:R2"/>
    <mergeCell ref="S2:V2"/>
    <mergeCell ref="AM2:AP2"/>
    <mergeCell ref="AQ2:AQ3"/>
    <mergeCell ref="W2:Z2"/>
    <mergeCell ref="AA2:AD2"/>
    <mergeCell ref="AE2:AH2"/>
    <mergeCell ref="AI2:AL2"/>
    <mergeCell ref="D36:F36"/>
    <mergeCell ref="A1:A31"/>
    <mergeCell ref="A33:C33"/>
    <mergeCell ref="D35:F35"/>
    <mergeCell ref="B1:N1"/>
    <mergeCell ref="C2:F2"/>
    <mergeCell ref="G2:J2"/>
    <mergeCell ref="K2:N2"/>
  </mergeCells>
  <printOptions headings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2016-05-13T11:48:28Z</cp:lastPrinted>
  <dcterms:created xsi:type="dcterms:W3CDTF">2005-02-03T09:30:35Z</dcterms:created>
  <dcterms:modified xsi:type="dcterms:W3CDTF">2017-05-04T09:20:57Z</dcterms:modified>
  <cp:category/>
  <cp:version/>
  <cp:contentType/>
  <cp:contentStatus/>
</cp:coreProperties>
</file>