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618" activeTab="0"/>
  </bookViews>
  <sheets>
    <sheet name="Előterjesztés" sheetId="1" r:id="rId1"/>
    <sheet name="Bevétel" sheetId="2" r:id="rId2"/>
    <sheet name="Kiadás" sheetId="3" r:id="rId3"/>
    <sheet name="létszám" sheetId="4" r:id="rId4"/>
    <sheet name="Finanszírozás" sheetId="5" r:id="rId5"/>
  </sheets>
  <definedNames/>
  <calcPr fullCalcOnLoad="1"/>
</workbook>
</file>

<file path=xl/sharedStrings.xml><?xml version="1.0" encoding="utf-8"?>
<sst xmlns="http://schemas.openxmlformats.org/spreadsheetml/2006/main" count="182" uniqueCount="121">
  <si>
    <t>intézményvezető</t>
  </si>
  <si>
    <t>Felhalmozási kiadás</t>
  </si>
  <si>
    <t>BEVÉTEL</t>
  </si>
  <si>
    <t>KIADÁS</t>
  </si>
  <si>
    <t>Kondorosi Többsincs Óvoda és Bölcsőde</t>
  </si>
  <si>
    <t>Jogc.cs.sz.</t>
  </si>
  <si>
    <t>Előir.csop.sz.</t>
  </si>
  <si>
    <t>Megnevezés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</si>
  <si>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</si>
  <si>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</si>
  <si>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</si>
  <si>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</si>
  <si>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</si>
  <si>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</si>
  <si>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</si>
  <si>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</si>
  <si>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</si>
  <si>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</si>
  <si>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</si>
  <si>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</si>
  <si>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</si>
  <si>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</si>
  <si>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</si>
  <si>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</si>
  <si>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</si>
  <si>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</si>
  <si>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</si>
  <si>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</si>
  <si>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</si>
  <si>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</si>
  <si>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</si>
  <si>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</si>
  <si>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</si>
  <si>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</si>
  <si>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</si>
  <si>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Egyéb működési célú átvett pénzeszközök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</si>
  <si>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</si>
  <si>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</si>
  <si>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</si>
  <si>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</si>
  <si>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</si>
  <si>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</si>
  <si>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</si>
  <si>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</si>
  <si>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</si>
  <si>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</si>
  <si>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</si>
  <si>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</si>
  <si>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</si>
  <si>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</si>
  <si>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</si>
  <si>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</si>
  <si>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</si>
  <si>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</si>
  <si>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</si>
  <si>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</si>
  <si>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</si>
  <si>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</si>
  <si>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</si>
  <si>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</si>
  <si>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</si>
  <si>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</si>
  <si>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</si>
  <si>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</si>
  <si>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</si>
  <si>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</si>
  <si>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</si>
  <si>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</si>
  <si>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</si>
  <si>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</si>
  <si>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</si>
  <si>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</si>
  <si>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</si>
  <si>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</si>
  <si>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</si>
  <si>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</si>
  <si>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</si>
  <si>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</si>
  <si>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</si>
  <si>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</si>
  <si>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</si>
  <si>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</si>
  <si>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</si>
  <si>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</si>
  <si>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</si>
  <si>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</si>
  <si>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</si>
  <si>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</si>
  <si>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</si>
  <si>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</si>
  <si>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 xml:space="preserve">Kondorosi Többsincs Óvoda és Bölcsőde </t>
  </si>
  <si>
    <t>Horcsák István</t>
  </si>
  <si>
    <t>Munkaadókat terhelő járulékok és szociális hozzájárulási adó 19,5%</t>
  </si>
  <si>
    <t>2018. évi eredeti ei.</t>
  </si>
  <si>
    <t>2018. évi eredeti előirányzat</t>
  </si>
  <si>
    <t>2019. Kötelező feladat tv. szerint eredeti ei.</t>
  </si>
  <si>
    <t>2019. Kötelező feladat önk. döntés ért. eredeti ei.</t>
  </si>
  <si>
    <t>2019. Önként váll. feladat eredeti ei.</t>
  </si>
  <si>
    <t>2019. évi eredeti ei. Összesen</t>
  </si>
  <si>
    <t>KONDOROSI TÖBBSINCS ÓVODA ÉS BÖLCSŐDE 2019. ÉVI KÖLTSÉGVETÉSE</t>
  </si>
  <si>
    <t>KONDOROSI TÖBBSINCS ÓVODA ÉS BÖLCSŐDE  2019. ÉVI KÖLTSÉGVETÉSE -  LÉTSZÁM</t>
  </si>
  <si>
    <t>2018. eredeti ei.</t>
  </si>
  <si>
    <t>2019. évi   előirányazat</t>
  </si>
  <si>
    <t>Finanszírozás 2019.</t>
  </si>
  <si>
    <t>2019. Kötelező feladat tv. szerint módosított ei.</t>
  </si>
  <si>
    <t>2019. Kötelező feladat önk. döntés ért. módosított ei.</t>
  </si>
  <si>
    <t>2019. Önként váll. feladat módosított ei.</t>
  </si>
  <si>
    <t>2019. évi módosított ei. Összesen</t>
  </si>
  <si>
    <t>Előző évi költségvetési maradvány igénybevétele</t>
  </si>
  <si>
    <t xml:space="preserve">2019. évi teljesítés Kötelező feladat tv. szerint </t>
  </si>
  <si>
    <t>2019. évi teljesítés Kötelező feladat önk. döntés ért.</t>
  </si>
  <si>
    <t>2019. évi teljesítés Önként váll. Feladat</t>
  </si>
  <si>
    <t>2019. évi teljesítés Összesen</t>
  </si>
  <si>
    <t>2019. évi  teljesítés Kötelező feladat önk. döntés ért.</t>
  </si>
  <si>
    <r>
      <t xml:space="preserve">2019. Kötelező feladat tv. szerint </t>
    </r>
    <r>
      <rPr>
        <b/>
        <u val="singleAccounting"/>
        <sz val="8"/>
        <rFont val="Arial"/>
        <family val="2"/>
      </rPr>
      <t>módosított</t>
    </r>
    <r>
      <rPr>
        <b/>
        <sz val="8"/>
        <rFont val="Arial"/>
        <family val="2"/>
      </rPr>
      <t xml:space="preserve"> ei.</t>
    </r>
  </si>
  <si>
    <t>2019. Kötelező feladat önk. döntés ért. módosított  ei.</t>
  </si>
  <si>
    <t>2019. évi módított ei. Összesen</t>
  </si>
  <si>
    <t>2019. Önként váll. feladat módosított  ei.</t>
  </si>
  <si>
    <t>2019. évi  módosított ei. Összesen</t>
  </si>
  <si>
    <t>2019. évi teljesítés</t>
  </si>
  <si>
    <t>Kondoros, 2020. június 3.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</si>
</sst>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E]yy/\ mmmm;@"/>
    <numFmt numFmtId="186" formatCode="[$-40E]mmmmm\.;@"/>
    <numFmt numFmtId="187" formatCode="[$-40E]mmm/\ d\.;@"/>
    <numFmt numFmtId="188" formatCode="_-* #,##0.0\ _F_t_-;\-* #,##0.0\ _F_t_-;_-* &quot;-&quot;??\ _F_t_-;_-@_-"/>
    <numFmt numFmtId="189" formatCode="[$€-2]\ #\ ##,000_);[Red]\([$€-2]\ #\ ##,000\)"/>
    <numFmt numFmtId="190" formatCode="mmm/yyyy"/>
    <numFmt numFmtId="191" formatCode="#,##0_ ;\-#,##0\ 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u val="singleAccounting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sz val="9"/>
      <color theme="6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6" fillId="33" borderId="11" xfId="0" applyNumberFormat="1" applyFont="1" applyFill="1" applyBorder="1" applyAlignment="1">
      <alignment vertical="center" wrapText="1"/>
    </xf>
    <xf numFmtId="17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3" fillId="33" borderId="10" xfId="0" applyFont="1" applyFill="1" applyBorder="1" applyAlignment="1">
      <alignment vertical="center"/>
    </xf>
    <xf numFmtId="175" fontId="13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75" fontId="0" fillId="0" borderId="10" xfId="0" applyNumberFormat="1" applyFont="1" applyFill="1" applyBorder="1" applyAlignment="1">
      <alignment vertical="center"/>
    </xf>
    <xf numFmtId="175" fontId="0" fillId="0" borderId="10" xfId="0" applyNumberFormat="1" applyBorder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5" fontId="0" fillId="33" borderId="10" xfId="0" applyNumberFormat="1" applyFont="1" applyFill="1" applyBorder="1" applyAlignment="1">
      <alignment vertical="center"/>
    </xf>
    <xf numFmtId="3" fontId="0" fillId="33" borderId="10" xfId="40" applyNumberFormat="1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vertical="center"/>
    </xf>
    <xf numFmtId="179" fontId="0" fillId="0" borderId="0" xfId="40" applyNumberFormat="1" applyFont="1" applyAlignment="1">
      <alignment vertical="center"/>
    </xf>
    <xf numFmtId="179" fontId="0" fillId="0" borderId="0" xfId="40" applyNumberFormat="1" applyFont="1" applyAlignment="1">
      <alignment vertical="center"/>
    </xf>
    <xf numFmtId="3" fontId="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Border="1" applyAlignment="1">
      <alignment horizontal="right" vertical="center"/>
    </xf>
    <xf numFmtId="3" fontId="4" fillId="33" borderId="10" xfId="40" applyNumberFormat="1" applyFont="1" applyFill="1" applyBorder="1" applyAlignment="1">
      <alignment horizontal="right" vertical="center"/>
    </xf>
    <xf numFmtId="179" fontId="15" fillId="33" borderId="10" xfId="40" applyNumberFormat="1" applyFont="1" applyFill="1" applyBorder="1" applyAlignment="1">
      <alignment horizontal="center" vertical="center" wrapText="1"/>
    </xf>
    <xf numFmtId="3" fontId="13" fillId="33" borderId="10" xfId="4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justify"/>
    </xf>
    <xf numFmtId="3" fontId="0" fillId="0" borderId="10" xfId="40" applyNumberFormat="1" applyFont="1" applyFill="1" applyBorder="1" applyAlignment="1">
      <alignment vertical="justify"/>
    </xf>
    <xf numFmtId="3" fontId="13" fillId="33" borderId="10" xfId="4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textRotation="90" wrapText="1" shrinkToFit="1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179" fontId="15" fillId="33" borderId="12" xfId="40" applyNumberFormat="1" applyFont="1" applyFill="1" applyBorder="1" applyAlignment="1">
      <alignment horizontal="center" vertical="center" wrapText="1"/>
    </xf>
    <xf numFmtId="179" fontId="15" fillId="33" borderId="13" xfId="40" applyNumberFormat="1" applyFont="1" applyFill="1" applyBorder="1" applyAlignment="1">
      <alignment horizontal="center" vertical="center" wrapText="1"/>
    </xf>
    <xf numFmtId="179" fontId="15" fillId="33" borderId="14" xfId="40" applyNumberFormat="1" applyFont="1" applyFill="1" applyBorder="1" applyAlignment="1">
      <alignment horizontal="center" vertical="center" wrapText="1"/>
    </xf>
    <xf numFmtId="0" fontId="5" fillId="0" borderId="11" xfId="56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16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33" borderId="14" xfId="56" applyFont="1" applyFill="1" applyBorder="1" applyAlignment="1">
      <alignment horizontal="center" vertical="center" wrapText="1"/>
      <protection/>
    </xf>
    <xf numFmtId="3" fontId="0" fillId="0" borderId="14" xfId="0" applyNumberFormat="1" applyFont="1" applyBorder="1" applyAlignment="1">
      <alignment vertical="center" wrapText="1"/>
    </xf>
    <xf numFmtId="3" fontId="20" fillId="33" borderId="12" xfId="40" applyNumberFormat="1" applyFont="1" applyFill="1" applyBorder="1" applyAlignment="1">
      <alignment/>
    </xf>
    <xf numFmtId="3" fontId="7" fillId="0" borderId="12" xfId="40" applyNumberFormat="1" applyFont="1" applyBorder="1" applyAlignment="1">
      <alignment/>
    </xf>
    <xf numFmtId="3" fontId="7" fillId="0" borderId="10" xfId="40" applyNumberFormat="1" applyFont="1" applyBorder="1" applyAlignment="1">
      <alignment/>
    </xf>
    <xf numFmtId="3" fontId="7" fillId="0" borderId="13" xfId="40" applyNumberFormat="1" applyFont="1" applyBorder="1" applyAlignment="1">
      <alignment/>
    </xf>
    <xf numFmtId="3" fontId="6" fillId="0" borderId="12" xfId="40" applyNumberFormat="1" applyFont="1" applyBorder="1" applyAlignment="1">
      <alignment/>
    </xf>
    <xf numFmtId="3" fontId="7" fillId="0" borderId="12" xfId="40" applyNumberFormat="1" applyFont="1" applyFill="1" applyBorder="1" applyAlignment="1">
      <alignment/>
    </xf>
    <xf numFmtId="3" fontId="7" fillId="0" borderId="10" xfId="40" applyNumberFormat="1" applyFont="1" applyFill="1" applyBorder="1" applyAlignment="1">
      <alignment/>
    </xf>
    <xf numFmtId="3" fontId="7" fillId="0" borderId="13" xfId="40" applyNumberFormat="1" applyFont="1" applyFill="1" applyBorder="1" applyAlignment="1">
      <alignment/>
    </xf>
    <xf numFmtId="3" fontId="7" fillId="33" borderId="12" xfId="4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175" fontId="1" fillId="0" borderId="10" xfId="0" applyNumberFormat="1" applyFont="1" applyBorder="1" applyAlignment="1">
      <alignment vertical="center"/>
    </xf>
    <xf numFmtId="175" fontId="15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0" applyNumberFormat="1" applyFont="1" applyBorder="1" applyAlignment="1">
      <alignment/>
    </xf>
    <xf numFmtId="175" fontId="1" fillId="33" borderId="10" xfId="0" applyNumberFormat="1" applyFont="1" applyFill="1" applyBorder="1" applyAlignment="1">
      <alignment vertical="center"/>
    </xf>
    <xf numFmtId="3" fontId="0" fillId="0" borderId="10" xfId="40" applyNumberFormat="1" applyFont="1" applyFill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vertical="center" wrapText="1"/>
    </xf>
    <xf numFmtId="3" fontId="13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3" fillId="0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Border="1" applyAlignment="1">
      <alignment vertical="center"/>
    </xf>
    <xf numFmtId="3" fontId="24" fillId="0" borderId="10" xfId="0" applyNumberFormat="1" applyFont="1" applyFill="1" applyBorder="1" applyAlignment="1">
      <alignment horizontal="right"/>
    </xf>
    <xf numFmtId="3" fontId="9" fillId="33" borderId="10" xfId="40" applyNumberFormat="1" applyFont="1" applyFill="1" applyBorder="1" applyAlignment="1">
      <alignment horizontal="right"/>
    </xf>
    <xf numFmtId="3" fontId="9" fillId="0" borderId="10" xfId="40" applyNumberFormat="1" applyFont="1" applyBorder="1" applyAlignment="1">
      <alignment horizontal="right"/>
    </xf>
    <xf numFmtId="3" fontId="25" fillId="33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179" fontId="22" fillId="33" borderId="10" xfId="40" applyNumberFormat="1" applyFont="1" applyFill="1" applyBorder="1" applyAlignment="1">
      <alignment horizontal="center" vertical="center" wrapText="1"/>
    </xf>
    <xf numFmtId="3" fontId="0" fillId="0" borderId="15" xfId="40" applyNumberFormat="1" applyFont="1" applyBorder="1" applyAlignment="1">
      <alignment/>
    </xf>
    <xf numFmtId="3" fontId="4" fillId="0" borderId="15" xfId="40" applyNumberFormat="1" applyFont="1" applyBorder="1" applyAlignment="1">
      <alignment/>
    </xf>
    <xf numFmtId="3" fontId="13" fillId="33" borderId="15" xfId="40" applyNumberFormat="1" applyFont="1" applyFill="1" applyBorder="1" applyAlignment="1">
      <alignment/>
    </xf>
    <xf numFmtId="3" fontId="0" fillId="0" borderId="15" xfId="40" applyNumberFormat="1" applyFont="1" applyFill="1" applyBorder="1" applyAlignment="1">
      <alignment/>
    </xf>
    <xf numFmtId="3" fontId="20" fillId="33" borderId="16" xfId="40" applyNumberFormat="1" applyFont="1" applyFill="1" applyBorder="1" applyAlignment="1">
      <alignment/>
    </xf>
    <xf numFmtId="3" fontId="4" fillId="33" borderId="15" xfId="40" applyNumberFormat="1" applyFont="1" applyFill="1" applyBorder="1" applyAlignment="1">
      <alignment/>
    </xf>
    <xf numFmtId="3" fontId="4" fillId="0" borderId="15" xfId="40" applyNumberFormat="1" applyFont="1" applyFill="1" applyBorder="1" applyAlignment="1">
      <alignment/>
    </xf>
    <xf numFmtId="3" fontId="6" fillId="33" borderId="16" xfId="40" applyNumberFormat="1" applyFont="1" applyFill="1" applyBorder="1" applyAlignment="1">
      <alignment/>
    </xf>
    <xf numFmtId="179" fontId="22" fillId="33" borderId="13" xfId="40" applyNumberFormat="1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/>
    </xf>
    <xf numFmtId="3" fontId="10" fillId="0" borderId="10" xfId="0" applyNumberFormat="1" applyFont="1" applyBorder="1" applyAlignment="1">
      <alignment vertical="center"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179" fontId="15" fillId="16" borderId="10" xfId="40" applyNumberFormat="1" applyFont="1" applyFill="1" applyBorder="1" applyAlignment="1">
      <alignment horizontal="center" vertical="center" wrapText="1"/>
    </xf>
    <xf numFmtId="179" fontId="22" fillId="16" borderId="10" xfId="40" applyNumberFormat="1" applyFont="1" applyFill="1" applyBorder="1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3" fontId="64" fillId="0" borderId="10" xfId="0" applyNumberFormat="1" applyFont="1" applyBorder="1" applyAlignment="1">
      <alignment vertical="center"/>
    </xf>
    <xf numFmtId="3" fontId="64" fillId="34" borderId="10" xfId="0" applyNumberFormat="1" applyFont="1" applyFill="1" applyBorder="1" applyAlignment="1">
      <alignment vertical="center"/>
    </xf>
    <xf numFmtId="3" fontId="65" fillId="34" borderId="10" xfId="0" applyNumberFormat="1" applyFont="1" applyFill="1" applyBorder="1" applyAlignment="1">
      <alignment vertical="center"/>
    </xf>
    <xf numFmtId="3" fontId="64" fillId="0" borderId="10" xfId="0" applyNumberFormat="1" applyFont="1" applyBorder="1" applyAlignment="1">
      <alignment/>
    </xf>
    <xf numFmtId="3" fontId="65" fillId="36" borderId="10" xfId="0" applyNumberFormat="1" applyFont="1" applyFill="1" applyBorder="1" applyAlignment="1">
      <alignment/>
    </xf>
    <xf numFmtId="3" fontId="64" fillId="36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64" fillId="34" borderId="10" xfId="0" applyNumberFormat="1" applyFont="1" applyFill="1" applyBorder="1" applyAlignment="1">
      <alignment/>
    </xf>
    <xf numFmtId="3" fontId="65" fillId="34" borderId="10" xfId="0" applyNumberFormat="1" applyFont="1" applyFill="1" applyBorder="1" applyAlignment="1">
      <alignment/>
    </xf>
    <xf numFmtId="3" fontId="66" fillId="36" borderId="10" xfId="0" applyNumberFormat="1" applyFont="1" applyFill="1" applyBorder="1" applyAlignment="1">
      <alignment/>
    </xf>
    <xf numFmtId="3" fontId="66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17" xfId="0" applyNumberFormat="1" applyFont="1" applyBorder="1" applyAlignment="1">
      <alignment horizontal="left" vertical="center" wrapText="1"/>
    </xf>
    <xf numFmtId="179" fontId="0" fillId="0" borderId="0" xfId="40" applyNumberFormat="1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16" borderId="11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3" fontId="0" fillId="0" borderId="0" xfId="40" applyNumberFormat="1" applyFont="1" applyAlignment="1">
      <alignment horizontal="center"/>
    </xf>
    <xf numFmtId="0" fontId="19" fillId="0" borderId="11" xfId="56" applyFont="1" applyFill="1" applyBorder="1" applyAlignment="1">
      <alignment horizontal="center"/>
      <protection/>
    </xf>
    <xf numFmtId="0" fontId="19" fillId="0" borderId="16" xfId="56" applyFont="1" applyFill="1" applyBorder="1" applyAlignment="1">
      <alignment horizontal="center"/>
      <protection/>
    </xf>
    <xf numFmtId="0" fontId="19" fillId="0" borderId="12" xfId="56" applyFont="1" applyFill="1" applyBorder="1" applyAlignment="1">
      <alignment horizontal="center"/>
      <protection/>
    </xf>
    <xf numFmtId="0" fontId="8" fillId="33" borderId="18" xfId="0" applyFont="1" applyFill="1" applyBorder="1" applyAlignment="1">
      <alignment horizontal="center" vertical="center" textRotation="90" readingOrder="2"/>
    </xf>
    <xf numFmtId="0" fontId="8" fillId="33" borderId="20" xfId="0" applyFont="1" applyFill="1" applyBorder="1" applyAlignment="1">
      <alignment horizontal="center" vertical="center" textRotation="90" readingOrder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1">
      <selection activeCell="C12" sqref="C1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25">
      <selection activeCell="S22" sqref="S22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32.8515625" style="33" customWidth="1"/>
    <col min="5" max="5" width="11.00390625" style="129" customWidth="1"/>
    <col min="6" max="6" width="13.7109375" style="40" customWidth="1"/>
    <col min="7" max="7" width="13.7109375" style="0" customWidth="1"/>
    <col min="9" max="9" width="12.28125" style="41" customWidth="1"/>
    <col min="10" max="10" width="13.00390625" style="0" customWidth="1"/>
    <col min="11" max="11" width="11.28125" style="0" customWidth="1"/>
    <col min="13" max="13" width="14.8515625" style="0" customWidth="1"/>
    <col min="14" max="14" width="13.28125" style="0" customWidth="1"/>
    <col min="15" max="15" width="11.7109375" style="0" customWidth="1"/>
    <col min="17" max="17" width="13.28125" style="0" customWidth="1"/>
  </cols>
  <sheetData>
    <row r="1" spans="1:9" s="2" customFormat="1" ht="38.25" customHeight="1">
      <c r="A1" s="185" t="s">
        <v>99</v>
      </c>
      <c r="B1" s="185"/>
      <c r="C1" s="185"/>
      <c r="D1" s="185"/>
      <c r="E1" s="185"/>
      <c r="F1" s="185"/>
      <c r="G1" s="185"/>
      <c r="H1" s="185"/>
      <c r="I1" s="185"/>
    </row>
    <row r="2" spans="1:9" s="2" customFormat="1" ht="14.2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</row>
    <row r="3" spans="1:17" s="4" customFormat="1" ht="66.75" customHeight="1">
      <c r="A3" s="81" t="s">
        <v>5</v>
      </c>
      <c r="B3" s="186" t="s">
        <v>6</v>
      </c>
      <c r="C3" s="186"/>
      <c r="D3" s="3" t="s">
        <v>7</v>
      </c>
      <c r="E3" s="128" t="s">
        <v>94</v>
      </c>
      <c r="F3" s="76" t="s">
        <v>95</v>
      </c>
      <c r="G3" s="76" t="s">
        <v>96</v>
      </c>
      <c r="H3" s="76" t="s">
        <v>97</v>
      </c>
      <c r="I3" s="76" t="s">
        <v>98</v>
      </c>
      <c r="J3" s="76" t="s">
        <v>104</v>
      </c>
      <c r="K3" s="76" t="s">
        <v>105</v>
      </c>
      <c r="L3" s="147" t="s">
        <v>106</v>
      </c>
      <c r="M3" s="76" t="s">
        <v>107</v>
      </c>
      <c r="N3" s="163" t="s">
        <v>109</v>
      </c>
      <c r="O3" s="163" t="s">
        <v>110</v>
      </c>
      <c r="P3" s="164" t="s">
        <v>111</v>
      </c>
      <c r="Q3" s="163" t="s">
        <v>112</v>
      </c>
    </row>
    <row r="4" spans="1:17" s="8" customFormat="1" ht="12.75" customHeight="1">
      <c r="A4" s="182" t="s">
        <v>4</v>
      </c>
      <c r="B4" s="183"/>
      <c r="C4" s="183"/>
      <c r="D4" s="184"/>
      <c r="E4" s="131"/>
      <c r="F4" s="5"/>
      <c r="G4" s="6"/>
      <c r="H4" s="6"/>
      <c r="I4" s="7"/>
      <c r="J4" s="158"/>
      <c r="K4" s="158"/>
      <c r="L4" s="158"/>
      <c r="M4" s="158"/>
      <c r="N4" s="169"/>
      <c r="O4" s="169"/>
      <c r="P4" s="169"/>
      <c r="Q4" s="169"/>
    </row>
    <row r="5" spans="1:17" s="8" customFormat="1" ht="25.5">
      <c r="A5" s="9" t="s">
        <v>8</v>
      </c>
      <c r="B5" s="9" t="s">
        <v>9</v>
      </c>
      <c r="C5" s="10"/>
      <c r="D5" s="11" t="s">
        <v>10</v>
      </c>
      <c r="E5" s="132"/>
      <c r="F5" s="140"/>
      <c r="G5" s="140"/>
      <c r="H5" s="110">
        <v>0</v>
      </c>
      <c r="I5" s="139">
        <f>SUM(F5:H5)</f>
        <v>0</v>
      </c>
      <c r="J5" s="160">
        <v>0</v>
      </c>
      <c r="K5" s="160">
        <v>0</v>
      </c>
      <c r="L5" s="160">
        <v>0</v>
      </c>
      <c r="M5" s="160">
        <v>0</v>
      </c>
      <c r="N5" s="170"/>
      <c r="O5" s="170"/>
      <c r="P5" s="170"/>
      <c r="Q5" s="170"/>
    </row>
    <row r="6" spans="1:17" s="8" customFormat="1" ht="25.5">
      <c r="A6" s="12"/>
      <c r="B6" s="12"/>
      <c r="C6" s="13" t="s">
        <v>11</v>
      </c>
      <c r="D6" s="14" t="s">
        <v>12</v>
      </c>
      <c r="E6" s="133"/>
      <c r="F6" s="141"/>
      <c r="G6" s="141"/>
      <c r="H6" s="15">
        <v>0</v>
      </c>
      <c r="I6" s="16">
        <f>SUM(F6:H6)</f>
        <v>0</v>
      </c>
      <c r="J6" s="15">
        <v>0</v>
      </c>
      <c r="K6" s="15">
        <v>0</v>
      </c>
      <c r="L6" s="15">
        <v>0</v>
      </c>
      <c r="M6" s="15">
        <v>0</v>
      </c>
      <c r="N6" s="169"/>
      <c r="O6" s="169"/>
      <c r="P6" s="169"/>
      <c r="Q6" s="169"/>
    </row>
    <row r="7" spans="1:17" s="8" customFormat="1" ht="25.5">
      <c r="A7" s="9" t="s">
        <v>13</v>
      </c>
      <c r="B7" s="9" t="s">
        <v>14</v>
      </c>
      <c r="C7" s="10"/>
      <c r="D7" s="11" t="s">
        <v>15</v>
      </c>
      <c r="E7" s="132"/>
      <c r="F7" s="138"/>
      <c r="G7" s="138"/>
      <c r="H7" s="17">
        <v>0</v>
      </c>
      <c r="I7" s="17">
        <f>I8</f>
        <v>0</v>
      </c>
      <c r="J7" s="160">
        <v>0</v>
      </c>
      <c r="K7" s="160">
        <v>0</v>
      </c>
      <c r="L7" s="160">
        <v>0</v>
      </c>
      <c r="M7" s="160">
        <v>0</v>
      </c>
      <c r="N7" s="170"/>
      <c r="O7" s="170"/>
      <c r="P7" s="170"/>
      <c r="Q7" s="170"/>
    </row>
    <row r="8" spans="1:17" s="8" customFormat="1" ht="38.25">
      <c r="A8" s="18"/>
      <c r="B8" s="18"/>
      <c r="C8" s="13" t="s">
        <v>16</v>
      </c>
      <c r="D8" s="14" t="s">
        <v>17</v>
      </c>
      <c r="E8" s="133"/>
      <c r="F8" s="137"/>
      <c r="G8" s="141"/>
      <c r="H8" s="19">
        <v>0</v>
      </c>
      <c r="I8" s="16"/>
      <c r="J8" s="15"/>
      <c r="K8" s="15"/>
      <c r="L8" s="15"/>
      <c r="M8" s="15"/>
      <c r="N8" s="169"/>
      <c r="O8" s="169"/>
      <c r="P8" s="169"/>
      <c r="Q8" s="169"/>
    </row>
    <row r="9" spans="1:17" s="8" customFormat="1" ht="12.75">
      <c r="A9" s="9" t="s">
        <v>18</v>
      </c>
      <c r="B9" s="9" t="s">
        <v>19</v>
      </c>
      <c r="C9" s="10"/>
      <c r="D9" s="11" t="s">
        <v>20</v>
      </c>
      <c r="E9" s="132"/>
      <c r="F9" s="138"/>
      <c r="G9" s="138"/>
      <c r="H9" s="17">
        <v>0</v>
      </c>
      <c r="I9" s="17">
        <f>I10</f>
        <v>0</v>
      </c>
      <c r="J9" s="160">
        <v>0</v>
      </c>
      <c r="K9" s="160">
        <v>0</v>
      </c>
      <c r="L9" s="160">
        <v>0</v>
      </c>
      <c r="M9" s="160">
        <v>0</v>
      </c>
      <c r="N9" s="170"/>
      <c r="O9" s="170"/>
      <c r="P9" s="170"/>
      <c r="Q9" s="170"/>
    </row>
    <row r="10" spans="1:17" s="8" customFormat="1" ht="12.75">
      <c r="A10" s="18"/>
      <c r="B10" s="18"/>
      <c r="C10" s="13" t="s">
        <v>21</v>
      </c>
      <c r="D10" s="14" t="s">
        <v>22</v>
      </c>
      <c r="E10" s="133"/>
      <c r="F10" s="137"/>
      <c r="G10" s="137"/>
      <c r="H10" s="16">
        <v>0</v>
      </c>
      <c r="I10" s="16">
        <f>I11</f>
        <v>0</v>
      </c>
      <c r="J10" s="15"/>
      <c r="K10" s="15"/>
      <c r="L10" s="15"/>
      <c r="M10" s="15"/>
      <c r="N10" s="169"/>
      <c r="O10" s="169"/>
      <c r="P10" s="169"/>
      <c r="Q10" s="169"/>
    </row>
    <row r="11" spans="1:17" s="8" customFormat="1" ht="30" customHeight="1">
      <c r="A11" s="18"/>
      <c r="B11" s="20"/>
      <c r="C11" s="21"/>
      <c r="D11" s="14" t="s">
        <v>23</v>
      </c>
      <c r="E11" s="133"/>
      <c r="F11" s="141"/>
      <c r="G11" s="141"/>
      <c r="H11" s="19">
        <v>0</v>
      </c>
      <c r="I11" s="16"/>
      <c r="J11" s="15"/>
      <c r="K11" s="15"/>
      <c r="L11" s="15"/>
      <c r="M11" s="15"/>
      <c r="N11" s="169"/>
      <c r="O11" s="169"/>
      <c r="P11" s="169"/>
      <c r="Q11" s="169"/>
    </row>
    <row r="12" spans="1:17" s="8" customFormat="1" ht="30" customHeight="1">
      <c r="A12" s="9" t="s">
        <v>24</v>
      </c>
      <c r="B12" s="9" t="s">
        <v>25</v>
      </c>
      <c r="C12" s="10"/>
      <c r="D12" s="11" t="s">
        <v>26</v>
      </c>
      <c r="E12" s="134">
        <v>2632000</v>
      </c>
      <c r="F12" s="138">
        <v>2154888</v>
      </c>
      <c r="G12" s="138">
        <v>435083</v>
      </c>
      <c r="H12" s="17">
        <v>0</v>
      </c>
      <c r="I12" s="17">
        <f>SUM(F12:H12)</f>
        <v>2589971</v>
      </c>
      <c r="J12" s="160">
        <v>2365888</v>
      </c>
      <c r="K12" s="160">
        <v>435083</v>
      </c>
      <c r="L12" s="160">
        <v>0</v>
      </c>
      <c r="M12" s="160">
        <v>2800971</v>
      </c>
      <c r="N12" s="170">
        <v>2618357</v>
      </c>
      <c r="O12" s="170">
        <v>253955</v>
      </c>
      <c r="P12" s="170">
        <v>0</v>
      </c>
      <c r="Q12" s="170">
        <f>SUM(N12:P12)</f>
        <v>2872312</v>
      </c>
    </row>
    <row r="13" spans="1:17" s="8" customFormat="1" ht="18.75" customHeight="1">
      <c r="A13" s="22"/>
      <c r="B13" s="22"/>
      <c r="C13" s="13" t="s">
        <v>27</v>
      </c>
      <c r="D13" s="14" t="s">
        <v>28</v>
      </c>
      <c r="E13" s="135"/>
      <c r="F13" s="141"/>
      <c r="G13" s="141"/>
      <c r="H13" s="15">
        <v>0</v>
      </c>
      <c r="I13" s="16">
        <v>0</v>
      </c>
      <c r="J13" s="15"/>
      <c r="K13" s="15"/>
      <c r="L13" s="15"/>
      <c r="M13" s="15"/>
      <c r="N13" s="169"/>
      <c r="O13" s="169"/>
      <c r="P13" s="169"/>
      <c r="Q13" s="169"/>
    </row>
    <row r="14" spans="1:17" s="8" customFormat="1" ht="18.75" customHeight="1">
      <c r="A14" s="22"/>
      <c r="B14" s="22"/>
      <c r="C14" s="13" t="s">
        <v>29</v>
      </c>
      <c r="D14" s="14" t="s">
        <v>30</v>
      </c>
      <c r="E14" s="135"/>
      <c r="F14" s="141"/>
      <c r="G14" s="141"/>
      <c r="H14" s="15">
        <v>0</v>
      </c>
      <c r="I14" s="16">
        <f>SUM(F14:H14)</f>
        <v>0</v>
      </c>
      <c r="J14" s="15"/>
      <c r="K14" s="15"/>
      <c r="L14" s="15"/>
      <c r="M14" s="15"/>
      <c r="N14" s="169"/>
      <c r="O14" s="169"/>
      <c r="P14" s="169"/>
      <c r="Q14" s="169"/>
    </row>
    <row r="15" spans="1:17" s="8" customFormat="1" ht="33.75" customHeight="1">
      <c r="A15" s="9" t="s">
        <v>31</v>
      </c>
      <c r="B15" s="9" t="s">
        <v>32</v>
      </c>
      <c r="C15" s="10"/>
      <c r="D15" s="11" t="s">
        <v>33</v>
      </c>
      <c r="E15" s="134"/>
      <c r="F15" s="138"/>
      <c r="G15" s="138"/>
      <c r="H15" s="17">
        <v>0</v>
      </c>
      <c r="I15" s="17">
        <f aca="true" t="shared" si="0" ref="I15:I22">SUM(F15:H15)</f>
        <v>0</v>
      </c>
      <c r="J15" s="160"/>
      <c r="K15" s="160"/>
      <c r="L15" s="160"/>
      <c r="M15" s="160"/>
      <c r="N15" s="170"/>
      <c r="O15" s="170"/>
      <c r="P15" s="170"/>
      <c r="Q15" s="170"/>
    </row>
    <row r="16" spans="1:17" s="8" customFormat="1" ht="25.5">
      <c r="A16" s="22"/>
      <c r="B16" s="22"/>
      <c r="C16" s="13" t="s">
        <v>34</v>
      </c>
      <c r="D16" s="14" t="s">
        <v>35</v>
      </c>
      <c r="E16" s="135"/>
      <c r="F16" s="142"/>
      <c r="G16" s="141"/>
      <c r="H16" s="15">
        <v>0</v>
      </c>
      <c r="I16" s="16">
        <f t="shared" si="0"/>
        <v>0</v>
      </c>
      <c r="J16" s="15"/>
      <c r="K16" s="15"/>
      <c r="L16" s="15"/>
      <c r="M16" s="15"/>
      <c r="N16" s="169"/>
      <c r="O16" s="169"/>
      <c r="P16" s="169"/>
      <c r="Q16" s="169"/>
    </row>
    <row r="17" spans="1:17" s="8" customFormat="1" ht="12.75">
      <c r="A17" s="9" t="s">
        <v>36</v>
      </c>
      <c r="B17" s="9" t="s">
        <v>37</v>
      </c>
      <c r="C17" s="10"/>
      <c r="D17" s="11" t="s">
        <v>38</v>
      </c>
      <c r="E17" s="134"/>
      <c r="F17" s="143"/>
      <c r="G17" s="143"/>
      <c r="H17" s="23">
        <v>0</v>
      </c>
      <c r="I17" s="17">
        <f t="shared" si="0"/>
        <v>0</v>
      </c>
      <c r="J17" s="160">
        <v>1101018</v>
      </c>
      <c r="K17" s="160">
        <v>0</v>
      </c>
      <c r="L17" s="160">
        <v>0</v>
      </c>
      <c r="M17" s="160">
        <v>1101018</v>
      </c>
      <c r="N17" s="170">
        <v>1101018</v>
      </c>
      <c r="O17" s="170">
        <v>0</v>
      </c>
      <c r="P17" s="170">
        <v>0</v>
      </c>
      <c r="Q17" s="170">
        <f>SUM(N17:P17)</f>
        <v>1101018</v>
      </c>
    </row>
    <row r="18" spans="1:17" s="8" customFormat="1" ht="25.5">
      <c r="A18" s="22"/>
      <c r="B18" s="22"/>
      <c r="C18" s="13" t="s">
        <v>39</v>
      </c>
      <c r="D18" s="14" t="s">
        <v>40</v>
      </c>
      <c r="E18" s="135"/>
      <c r="F18" s="144"/>
      <c r="G18" s="141"/>
      <c r="H18" s="15">
        <v>0</v>
      </c>
      <c r="I18" s="16">
        <f t="shared" si="0"/>
        <v>0</v>
      </c>
      <c r="J18" s="15">
        <v>1101018</v>
      </c>
      <c r="K18" s="15">
        <v>0</v>
      </c>
      <c r="L18" s="15">
        <v>0</v>
      </c>
      <c r="M18" s="15">
        <v>1101018</v>
      </c>
      <c r="N18" s="169">
        <v>1101018</v>
      </c>
      <c r="O18" s="169">
        <v>0</v>
      </c>
      <c r="P18" s="169">
        <v>0</v>
      </c>
      <c r="Q18" s="169">
        <v>1101018</v>
      </c>
    </row>
    <row r="19" spans="1:17" s="8" customFormat="1" ht="15.75">
      <c r="A19" s="24" t="s">
        <v>41</v>
      </c>
      <c r="B19" s="25"/>
      <c r="C19" s="25"/>
      <c r="D19" s="11" t="s">
        <v>42</v>
      </c>
      <c r="E19" s="134">
        <v>122197000</v>
      </c>
      <c r="F19" s="145">
        <v>111173795</v>
      </c>
      <c r="G19" s="145">
        <v>22567643</v>
      </c>
      <c r="H19" s="26">
        <v>0</v>
      </c>
      <c r="I19" s="17">
        <f t="shared" si="0"/>
        <v>133741438</v>
      </c>
      <c r="J19" s="160">
        <v>111395348</v>
      </c>
      <c r="K19" s="160">
        <v>22725025</v>
      </c>
      <c r="L19" s="160">
        <v>0</v>
      </c>
      <c r="M19" s="160">
        <f>SUM(J19:L19)</f>
        <v>134120373</v>
      </c>
      <c r="N19" s="170">
        <v>111848692</v>
      </c>
      <c r="O19" s="170">
        <v>22271681</v>
      </c>
      <c r="P19" s="170">
        <v>0</v>
      </c>
      <c r="Q19" s="170">
        <f>SUM(N19:P19)</f>
        <v>134120373</v>
      </c>
    </row>
    <row r="20" spans="1:17" s="8" customFormat="1" ht="15.75">
      <c r="A20" s="27"/>
      <c r="B20" s="5"/>
      <c r="C20" s="5"/>
      <c r="D20" s="28" t="s">
        <v>43</v>
      </c>
      <c r="E20" s="136">
        <v>118550000</v>
      </c>
      <c r="F20" s="146">
        <v>107509352</v>
      </c>
      <c r="G20" s="146">
        <v>17605756</v>
      </c>
      <c r="H20" s="29">
        <v>0</v>
      </c>
      <c r="I20" s="16">
        <f t="shared" si="0"/>
        <v>125115108</v>
      </c>
      <c r="J20" s="15">
        <v>105649104</v>
      </c>
      <c r="K20" s="15">
        <v>18222712</v>
      </c>
      <c r="L20" s="15">
        <v>0</v>
      </c>
      <c r="M20" s="15">
        <v>123871816</v>
      </c>
      <c r="N20" s="169">
        <v>105211980</v>
      </c>
      <c r="O20" s="169">
        <v>18637659</v>
      </c>
      <c r="P20" s="169"/>
      <c r="Q20" s="170">
        <f>SUM(N20:P20)</f>
        <v>123849639</v>
      </c>
    </row>
    <row r="21" spans="1:17" s="8" customFormat="1" ht="25.5">
      <c r="A21" s="27"/>
      <c r="B21" s="5"/>
      <c r="C21" s="5"/>
      <c r="D21" s="28" t="s">
        <v>44</v>
      </c>
      <c r="E21" s="136">
        <v>3647000</v>
      </c>
      <c r="F21" s="146">
        <v>3664443</v>
      </c>
      <c r="G21" s="146">
        <v>4961887</v>
      </c>
      <c r="H21" s="29">
        <v>0</v>
      </c>
      <c r="I21" s="16">
        <f t="shared" si="0"/>
        <v>8626330</v>
      </c>
      <c r="J21" s="15">
        <v>5746244</v>
      </c>
      <c r="K21" s="15">
        <v>4502313</v>
      </c>
      <c r="L21" s="15">
        <v>0</v>
      </c>
      <c r="M21" s="15">
        <v>10248557</v>
      </c>
      <c r="N21" s="169">
        <v>6636712</v>
      </c>
      <c r="O21" s="169">
        <v>3634022</v>
      </c>
      <c r="P21" s="169"/>
      <c r="Q21" s="170">
        <f>SUM(N21:P21)</f>
        <v>10270734</v>
      </c>
    </row>
    <row r="22" spans="1:17" s="32" customFormat="1" ht="41.25" customHeight="1">
      <c r="A22" s="24"/>
      <c r="B22" s="24"/>
      <c r="C22" s="24"/>
      <c r="D22" s="30" t="s">
        <v>45</v>
      </c>
      <c r="E22" s="134">
        <v>124829000</v>
      </c>
      <c r="F22" s="138">
        <v>113328683</v>
      </c>
      <c r="G22" s="138">
        <v>23002726</v>
      </c>
      <c r="H22" s="31">
        <v>0</v>
      </c>
      <c r="I22" s="17">
        <f t="shared" si="0"/>
        <v>136331409</v>
      </c>
      <c r="J22" s="139">
        <v>114862254</v>
      </c>
      <c r="K22" s="139">
        <v>23160108</v>
      </c>
      <c r="L22" s="139">
        <v>0</v>
      </c>
      <c r="M22" s="139">
        <f>SUM(J22:L22)</f>
        <v>138022362</v>
      </c>
      <c r="N22" s="171">
        <v>115568067</v>
      </c>
      <c r="O22" s="171">
        <v>22525636</v>
      </c>
      <c r="P22" s="171">
        <v>0</v>
      </c>
      <c r="Q22" s="170">
        <f>SUM(N22:P22)</f>
        <v>138093703</v>
      </c>
    </row>
    <row r="23" spans="4:9" s="4" customFormat="1" ht="12.75">
      <c r="D23" s="33"/>
      <c r="E23" s="129"/>
      <c r="F23" s="34"/>
      <c r="G23" s="35"/>
      <c r="H23" s="35"/>
      <c r="I23" s="36"/>
    </row>
    <row r="24" spans="1:9" ht="12.75">
      <c r="A24" s="187" t="s">
        <v>120</v>
      </c>
      <c r="B24" s="188"/>
      <c r="C24" s="188"/>
      <c r="D24" s="188"/>
      <c r="E24" s="130"/>
      <c r="F24" s="37"/>
      <c r="G24" s="38"/>
      <c r="H24" s="38"/>
      <c r="I24" s="39"/>
    </row>
    <row r="25" spans="6:9" ht="12.75">
      <c r="F25" s="181" t="s">
        <v>91</v>
      </c>
      <c r="G25" s="181"/>
      <c r="H25" s="181"/>
      <c r="I25" s="181"/>
    </row>
    <row r="26" spans="6:9" ht="12.75">
      <c r="F26" s="181" t="s">
        <v>0</v>
      </c>
      <c r="G26" s="181"/>
      <c r="H26" s="181"/>
      <c r="I26" s="181"/>
    </row>
  </sheetData>
  <sheetProtection/>
  <mergeCells count="7">
    <mergeCell ref="F25:I25"/>
    <mergeCell ref="F26:I26"/>
    <mergeCell ref="A4:D4"/>
    <mergeCell ref="A1:I1"/>
    <mergeCell ref="B3:C3"/>
    <mergeCell ref="A24:D24"/>
    <mergeCell ref="A2:I2"/>
  </mergeCells>
  <printOptions headings="1"/>
  <pageMargins left="0.25" right="0.25" top="0.75" bottom="0.75" header="0.3" footer="0.3"/>
  <pageSetup fitToHeight="1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P16" sqref="P16"/>
    </sheetView>
  </sheetViews>
  <sheetFormatPr defaultColWidth="9.140625" defaultRowHeight="12.75"/>
  <cols>
    <col min="1" max="1" width="5.57421875" style="4" customWidth="1"/>
    <col min="2" max="2" width="4.57421875" style="4" customWidth="1"/>
    <col min="3" max="3" width="5.7109375" style="4" customWidth="1"/>
    <col min="4" max="4" width="27.00390625" style="4" customWidth="1"/>
    <col min="5" max="5" width="12.7109375" style="4" customWidth="1"/>
    <col min="6" max="6" width="13.7109375" style="63" customWidth="1"/>
    <col min="7" max="7" width="13.7109375" style="4" customWidth="1"/>
    <col min="8" max="8" width="9.28125" style="4" bestFit="1" customWidth="1"/>
    <col min="9" max="9" width="13.7109375" style="4" customWidth="1"/>
    <col min="10" max="11" width="10.7109375" style="0" customWidth="1"/>
    <col min="13" max="13" width="10.7109375" style="0" customWidth="1"/>
    <col min="14" max="14" width="12.00390625" style="0" customWidth="1"/>
    <col min="15" max="15" width="10.7109375" style="0" customWidth="1"/>
    <col min="16" max="16" width="7.8515625" style="0" customWidth="1"/>
    <col min="17" max="17" width="12.421875" style="0" customWidth="1"/>
  </cols>
  <sheetData>
    <row r="1" spans="1:17" s="42" customFormat="1" ht="55.5" customHeight="1">
      <c r="A1" s="185" t="s">
        <v>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9" s="42" customFormat="1" ht="15.75" customHeight="1">
      <c r="A2" s="189" t="s">
        <v>3</v>
      </c>
      <c r="B2" s="189"/>
      <c r="C2" s="189"/>
      <c r="D2" s="189"/>
      <c r="E2" s="189"/>
      <c r="F2" s="189"/>
      <c r="G2" s="189"/>
      <c r="H2" s="189"/>
      <c r="I2" s="189"/>
    </row>
    <row r="3" spans="1:17" s="33" customFormat="1" ht="67.5">
      <c r="A3" s="43" t="s">
        <v>46</v>
      </c>
      <c r="B3" s="191" t="s">
        <v>47</v>
      </c>
      <c r="C3" s="192"/>
      <c r="D3" s="44" t="s">
        <v>48</v>
      </c>
      <c r="E3" s="43" t="s">
        <v>94</v>
      </c>
      <c r="F3" s="76" t="s">
        <v>95</v>
      </c>
      <c r="G3" s="76" t="s">
        <v>96</v>
      </c>
      <c r="H3" s="76" t="s">
        <v>97</v>
      </c>
      <c r="I3" s="76" t="s">
        <v>98</v>
      </c>
      <c r="J3" s="76" t="s">
        <v>104</v>
      </c>
      <c r="K3" s="76" t="s">
        <v>115</v>
      </c>
      <c r="L3" s="147" t="s">
        <v>117</v>
      </c>
      <c r="M3" s="76" t="s">
        <v>118</v>
      </c>
      <c r="N3" s="163" t="s">
        <v>109</v>
      </c>
      <c r="O3" s="163" t="s">
        <v>113</v>
      </c>
      <c r="P3" s="164" t="s">
        <v>111</v>
      </c>
      <c r="Q3" s="163" t="s">
        <v>112</v>
      </c>
    </row>
    <row r="4" spans="1:17" ht="25.5" customHeight="1">
      <c r="A4" s="20"/>
      <c r="B4" s="45"/>
      <c r="C4" s="45"/>
      <c r="D4" s="46" t="s">
        <v>4</v>
      </c>
      <c r="E4" s="84"/>
      <c r="F4" s="119"/>
      <c r="G4" s="119"/>
      <c r="H4" s="119"/>
      <c r="I4" s="79"/>
      <c r="J4" s="111"/>
      <c r="K4" s="111"/>
      <c r="L4" s="111"/>
      <c r="M4" s="111"/>
      <c r="N4" s="172"/>
      <c r="O4" s="172"/>
      <c r="P4" s="172"/>
      <c r="Q4" s="172"/>
    </row>
    <row r="5" spans="1:17" ht="12.75">
      <c r="A5" s="20" t="s">
        <v>8</v>
      </c>
      <c r="B5" s="47"/>
      <c r="C5" s="47"/>
      <c r="D5" s="48" t="s">
        <v>49</v>
      </c>
      <c r="E5" s="86"/>
      <c r="F5" s="74"/>
      <c r="G5" s="73"/>
      <c r="H5" s="73"/>
      <c r="I5" s="78"/>
      <c r="J5" s="111"/>
      <c r="K5" s="111"/>
      <c r="L5" s="111"/>
      <c r="M5" s="111"/>
      <c r="N5" s="172"/>
      <c r="O5" s="172"/>
      <c r="P5" s="172"/>
      <c r="Q5" s="172"/>
    </row>
    <row r="6" spans="1:17" ht="12.75">
      <c r="A6" s="20"/>
      <c r="B6" s="113" t="s">
        <v>50</v>
      </c>
      <c r="C6" s="47"/>
      <c r="D6" s="1" t="s">
        <v>51</v>
      </c>
      <c r="E6" s="86">
        <v>77504000</v>
      </c>
      <c r="F6" s="74">
        <v>72200813</v>
      </c>
      <c r="G6" s="73">
        <v>15480863</v>
      </c>
      <c r="H6" s="73">
        <v>0</v>
      </c>
      <c r="I6" s="78">
        <f>SUM(F6:G6)</f>
        <v>87681676</v>
      </c>
      <c r="J6" s="111">
        <v>73209875</v>
      </c>
      <c r="K6" s="111">
        <v>15637345</v>
      </c>
      <c r="L6" s="111">
        <v>0</v>
      </c>
      <c r="M6" s="111">
        <f>SUM(J6:L6)</f>
        <v>88847220</v>
      </c>
      <c r="N6" s="172">
        <v>73209875</v>
      </c>
      <c r="O6" s="172">
        <v>15637345</v>
      </c>
      <c r="P6" s="172">
        <v>0</v>
      </c>
      <c r="Q6" s="172">
        <f>SUM(N6:P6)</f>
        <v>88847220</v>
      </c>
    </row>
    <row r="7" spans="1:17" ht="25.5">
      <c r="A7" s="20"/>
      <c r="B7" s="113" t="s">
        <v>52</v>
      </c>
      <c r="C7" s="47"/>
      <c r="D7" s="1" t="s">
        <v>53</v>
      </c>
      <c r="E7" s="86">
        <v>15263000</v>
      </c>
      <c r="F7" s="74">
        <v>15487208</v>
      </c>
      <c r="G7" s="73">
        <v>3354018</v>
      </c>
      <c r="H7" s="73">
        <v>0</v>
      </c>
      <c r="I7" s="49">
        <f>SUM(F7:G7)</f>
        <v>18841226</v>
      </c>
      <c r="J7" s="111">
        <v>15179699</v>
      </c>
      <c r="K7" s="111">
        <v>3364918</v>
      </c>
      <c r="L7" s="111">
        <v>0</v>
      </c>
      <c r="M7" s="111">
        <f>SUM(J7:L7)</f>
        <v>18544617</v>
      </c>
      <c r="N7" s="172">
        <v>14893585</v>
      </c>
      <c r="O7" s="172">
        <v>2911302</v>
      </c>
      <c r="P7" s="172">
        <v>0</v>
      </c>
      <c r="Q7" s="172">
        <f>SUM(N7:P7)</f>
        <v>17804887</v>
      </c>
    </row>
    <row r="8" spans="1:17" ht="12.75">
      <c r="A8" s="20"/>
      <c r="B8" s="113" t="s">
        <v>54</v>
      </c>
      <c r="C8" s="47"/>
      <c r="D8" s="1" t="s">
        <v>55</v>
      </c>
      <c r="E8" s="86">
        <v>30314000</v>
      </c>
      <c r="F8" s="74">
        <v>25640662</v>
      </c>
      <c r="G8" s="73">
        <v>4167845</v>
      </c>
      <c r="H8" s="73">
        <v>0</v>
      </c>
      <c r="I8" s="78">
        <f>SUM(F8:G8)</f>
        <v>29808507</v>
      </c>
      <c r="J8" s="111">
        <v>26329180</v>
      </c>
      <c r="K8" s="111">
        <v>4144845</v>
      </c>
      <c r="L8" s="111"/>
      <c r="M8" s="111">
        <f>SUM(J8:L8)</f>
        <v>30474025</v>
      </c>
      <c r="N8" s="172">
        <v>26106892</v>
      </c>
      <c r="O8" s="172">
        <v>3974589</v>
      </c>
      <c r="P8" s="172"/>
      <c r="Q8" s="172">
        <f>SUM(N8:P8)</f>
        <v>30081481</v>
      </c>
    </row>
    <row r="9" spans="1:17" ht="25.5">
      <c r="A9" s="20"/>
      <c r="B9" s="113" t="s">
        <v>56</v>
      </c>
      <c r="C9" s="47"/>
      <c r="D9" s="50" t="s">
        <v>57</v>
      </c>
      <c r="E9" s="86"/>
      <c r="F9" s="74"/>
      <c r="G9" s="73"/>
      <c r="H9" s="73">
        <v>0</v>
      </c>
      <c r="I9" s="78"/>
      <c r="J9" s="111">
        <v>0</v>
      </c>
      <c r="K9" s="111">
        <v>0</v>
      </c>
      <c r="L9" s="111">
        <v>0</v>
      </c>
      <c r="M9" s="111">
        <v>0</v>
      </c>
      <c r="N9" s="172"/>
      <c r="O9" s="172"/>
      <c r="P9" s="172"/>
      <c r="Q9" s="172"/>
    </row>
    <row r="10" spans="1:17" ht="12.75">
      <c r="A10" s="20"/>
      <c r="B10" s="113"/>
      <c r="C10" s="113" t="s">
        <v>58</v>
      </c>
      <c r="D10" s="48" t="s">
        <v>59</v>
      </c>
      <c r="E10" s="86"/>
      <c r="F10" s="74"/>
      <c r="G10" s="73"/>
      <c r="H10" s="73">
        <v>0</v>
      </c>
      <c r="I10" s="78"/>
      <c r="J10" s="111">
        <v>0</v>
      </c>
      <c r="K10" s="111">
        <v>0</v>
      </c>
      <c r="L10" s="111">
        <v>0</v>
      </c>
      <c r="M10" s="111">
        <v>0</v>
      </c>
      <c r="N10" s="172"/>
      <c r="O10" s="172"/>
      <c r="P10" s="172"/>
      <c r="Q10" s="172"/>
    </row>
    <row r="11" spans="1:17" s="54" customFormat="1" ht="30">
      <c r="A11" s="51"/>
      <c r="B11" s="114"/>
      <c r="C11" s="52"/>
      <c r="D11" s="53" t="s">
        <v>60</v>
      </c>
      <c r="E11" s="120">
        <f>SUM(E6:E10)</f>
        <v>123081000</v>
      </c>
      <c r="F11" s="77">
        <f>SUM(F6:F10)</f>
        <v>113328683</v>
      </c>
      <c r="G11" s="77">
        <f>SUM(G6:G10)</f>
        <v>23002726</v>
      </c>
      <c r="H11" s="77">
        <f>SUM(H6:H10)</f>
        <v>0</v>
      </c>
      <c r="I11" s="80">
        <f>SUM(F11:H11)</f>
        <v>136331409</v>
      </c>
      <c r="J11" s="161">
        <f aca="true" t="shared" si="0" ref="J11:Q11">SUM(J6:J10)</f>
        <v>114718754</v>
      </c>
      <c r="K11" s="161">
        <f t="shared" si="0"/>
        <v>23147108</v>
      </c>
      <c r="L11" s="161">
        <f t="shared" si="0"/>
        <v>0</v>
      </c>
      <c r="M11" s="161">
        <f t="shared" si="0"/>
        <v>137865862</v>
      </c>
      <c r="N11" s="173">
        <f t="shared" si="0"/>
        <v>114210352</v>
      </c>
      <c r="O11" s="173">
        <f t="shared" si="0"/>
        <v>22523236</v>
      </c>
      <c r="P11" s="173">
        <f t="shared" si="0"/>
        <v>0</v>
      </c>
      <c r="Q11" s="173">
        <f t="shared" si="0"/>
        <v>136733588</v>
      </c>
    </row>
    <row r="12" spans="1:17" ht="25.5" customHeight="1">
      <c r="A12" s="22"/>
      <c r="B12" s="115"/>
      <c r="C12" s="45"/>
      <c r="D12" s="46" t="s">
        <v>90</v>
      </c>
      <c r="E12" s="84"/>
      <c r="F12" s="57"/>
      <c r="G12" s="57"/>
      <c r="H12" s="57"/>
      <c r="I12" s="57"/>
      <c r="J12" s="111"/>
      <c r="K12" s="111"/>
      <c r="L12" s="111"/>
      <c r="M12" s="111"/>
      <c r="N12" s="172"/>
      <c r="O12" s="172"/>
      <c r="P12" s="172"/>
      <c r="Q12" s="172"/>
    </row>
    <row r="13" spans="1:17" ht="12.75">
      <c r="A13" s="22" t="s">
        <v>13</v>
      </c>
      <c r="B13" s="116"/>
      <c r="C13" s="55"/>
      <c r="D13" s="14" t="s">
        <v>61</v>
      </c>
      <c r="E13" s="112"/>
      <c r="F13" s="57"/>
      <c r="G13" s="49"/>
      <c r="H13" s="49">
        <v>0</v>
      </c>
      <c r="I13" s="49">
        <v>0</v>
      </c>
      <c r="J13" s="111">
        <v>0</v>
      </c>
      <c r="K13" s="111">
        <v>0</v>
      </c>
      <c r="L13" s="111">
        <v>0</v>
      </c>
      <c r="M13" s="111">
        <v>0</v>
      </c>
      <c r="N13" s="172"/>
      <c r="O13" s="172"/>
      <c r="P13" s="172"/>
      <c r="Q13" s="172"/>
    </row>
    <row r="14" spans="1:17" ht="12.75">
      <c r="A14" s="22"/>
      <c r="B14" s="117" t="s">
        <v>62</v>
      </c>
      <c r="C14" s="56"/>
      <c r="D14" s="1" t="s">
        <v>63</v>
      </c>
      <c r="E14" s="86"/>
      <c r="F14" s="57"/>
      <c r="G14" s="49"/>
      <c r="H14" s="49">
        <v>0</v>
      </c>
      <c r="I14" s="49">
        <f>SUM(F14:H14)</f>
        <v>0</v>
      </c>
      <c r="J14" s="111">
        <v>143500</v>
      </c>
      <c r="K14" s="111">
        <v>13000</v>
      </c>
      <c r="L14" s="111">
        <v>0</v>
      </c>
      <c r="M14" s="111">
        <f>SUM(J14:L14)</f>
        <v>156500</v>
      </c>
      <c r="N14" s="172">
        <v>110183</v>
      </c>
      <c r="O14" s="172">
        <v>2400</v>
      </c>
      <c r="P14" s="172">
        <v>0</v>
      </c>
      <c r="Q14" s="172">
        <f>SUM(N14:P14)</f>
        <v>112583</v>
      </c>
    </row>
    <row r="15" spans="1:17" ht="12.75">
      <c r="A15" s="22"/>
      <c r="B15" s="117" t="s">
        <v>64</v>
      </c>
      <c r="C15" s="56"/>
      <c r="D15" s="1" t="s">
        <v>65</v>
      </c>
      <c r="E15" s="86">
        <v>1748000</v>
      </c>
      <c r="F15" s="57">
        <v>0</v>
      </c>
      <c r="G15" s="49">
        <v>0</v>
      </c>
      <c r="H15" s="49">
        <v>0</v>
      </c>
      <c r="I15" s="49">
        <f>SUM(F15:H15)</f>
        <v>0</v>
      </c>
      <c r="J15" s="111">
        <v>0</v>
      </c>
      <c r="K15" s="111">
        <v>0</v>
      </c>
      <c r="L15" s="111">
        <v>0</v>
      </c>
      <c r="M15" s="111">
        <v>0</v>
      </c>
      <c r="N15" s="172"/>
      <c r="O15" s="172"/>
      <c r="P15" s="172"/>
      <c r="Q15" s="172"/>
    </row>
    <row r="16" spans="1:17" ht="25.5">
      <c r="A16" s="22"/>
      <c r="B16" s="117" t="s">
        <v>66</v>
      </c>
      <c r="C16" s="55"/>
      <c r="D16" s="14" t="s">
        <v>67</v>
      </c>
      <c r="E16" s="112"/>
      <c r="F16" s="57"/>
      <c r="G16" s="49"/>
      <c r="H16" s="49">
        <v>0</v>
      </c>
      <c r="I16" s="49">
        <f>SUM(F16:H16)</f>
        <v>0</v>
      </c>
      <c r="J16" s="111">
        <v>0</v>
      </c>
      <c r="K16" s="111">
        <v>0</v>
      </c>
      <c r="L16" s="111">
        <v>0</v>
      </c>
      <c r="M16" s="111">
        <v>0</v>
      </c>
      <c r="N16" s="172"/>
      <c r="O16" s="172"/>
      <c r="P16" s="172"/>
      <c r="Q16" s="172"/>
    </row>
    <row r="17" spans="1:17" ht="25.5">
      <c r="A17" s="58"/>
      <c r="B17" s="118"/>
      <c r="C17" s="59"/>
      <c r="D17" s="11" t="s">
        <v>68</v>
      </c>
      <c r="E17" s="121">
        <v>1748000</v>
      </c>
      <c r="F17" s="60">
        <v>0</v>
      </c>
      <c r="G17" s="60">
        <v>0</v>
      </c>
      <c r="H17" s="60">
        <v>0</v>
      </c>
      <c r="I17" s="60">
        <f>SUM(I14:I16)</f>
        <v>0</v>
      </c>
      <c r="J17" s="157">
        <v>143500</v>
      </c>
      <c r="K17" s="157">
        <v>13000</v>
      </c>
      <c r="L17" s="157">
        <v>0</v>
      </c>
      <c r="M17" s="157">
        <v>156500</v>
      </c>
      <c r="N17" s="174">
        <v>110183</v>
      </c>
      <c r="O17" s="174">
        <v>2400</v>
      </c>
      <c r="P17" s="174">
        <v>0</v>
      </c>
      <c r="Q17" s="174">
        <v>112583</v>
      </c>
    </row>
    <row r="18" spans="1:17" ht="12.75">
      <c r="A18" s="58"/>
      <c r="B18" s="58"/>
      <c r="C18" s="58"/>
      <c r="D18" s="11" t="s">
        <v>69</v>
      </c>
      <c r="E18" s="121">
        <v>124829000</v>
      </c>
      <c r="F18" s="61">
        <f>(F11+F17)</f>
        <v>113328683</v>
      </c>
      <c r="G18" s="61">
        <f>(G11+G17)</f>
        <v>23002726</v>
      </c>
      <c r="H18" s="61">
        <f>(H11+H17)</f>
        <v>0</v>
      </c>
      <c r="I18" s="75">
        <f>SUM(I11+I17)</f>
        <v>136331409</v>
      </c>
      <c r="J18" s="161">
        <v>114862254</v>
      </c>
      <c r="K18" s="162">
        <v>23160108</v>
      </c>
      <c r="L18" s="162">
        <v>0</v>
      </c>
      <c r="M18" s="161">
        <v>138022362</v>
      </c>
      <c r="N18" s="179">
        <v>114320535</v>
      </c>
      <c r="O18" s="174">
        <v>22525636</v>
      </c>
      <c r="P18" s="174">
        <v>0</v>
      </c>
      <c r="Q18" s="174">
        <v>136846171</v>
      </c>
    </row>
    <row r="19" spans="1:9" ht="12.75">
      <c r="A19" s="45"/>
      <c r="B19" s="45"/>
      <c r="C19" s="45"/>
      <c r="D19" s="45"/>
      <c r="E19" s="45"/>
      <c r="F19" s="62"/>
      <c r="G19" s="45"/>
      <c r="H19" s="45"/>
      <c r="I19" s="45"/>
    </row>
    <row r="20" spans="1:5" ht="12.75">
      <c r="A20" s="193" t="s">
        <v>120</v>
      </c>
      <c r="B20" s="194"/>
      <c r="C20" s="194"/>
      <c r="D20" s="194"/>
      <c r="E20" s="82"/>
    </row>
    <row r="21" spans="6:9" ht="12.75">
      <c r="F21" s="190" t="s">
        <v>91</v>
      </c>
      <c r="G21" s="190"/>
      <c r="H21" s="190"/>
      <c r="I21" s="190"/>
    </row>
    <row r="22" spans="6:9" ht="12.75">
      <c r="F22" s="190" t="s">
        <v>0</v>
      </c>
      <c r="G22" s="190"/>
      <c r="H22" s="190"/>
      <c r="I22" s="190"/>
    </row>
  </sheetData>
  <sheetProtection/>
  <mergeCells count="6">
    <mergeCell ref="F22:I22"/>
    <mergeCell ref="B3:C3"/>
    <mergeCell ref="A20:D20"/>
    <mergeCell ref="F21:I21"/>
    <mergeCell ref="A2:I2"/>
    <mergeCell ref="A1:Q1"/>
  </mergeCells>
  <printOptions headings="1"/>
  <pageMargins left="0.25" right="0.25" top="0.75" bottom="0.75" header="0.3" footer="0.3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19.57421875" style="65" customWidth="1"/>
    <col min="2" max="2" width="10.00390625" style="65" customWidth="1"/>
    <col min="3" max="3" width="7.8515625" style="65" customWidth="1"/>
    <col min="4" max="4" width="8.7109375" style="65" customWidth="1"/>
    <col min="5" max="5" width="9.140625" style="65" customWidth="1"/>
    <col min="6" max="6" width="8.57421875" style="65" customWidth="1"/>
    <col min="7" max="7" width="10.00390625" style="65" customWidth="1"/>
    <col min="8" max="16384" width="9.140625" style="65" customWidth="1"/>
  </cols>
  <sheetData>
    <row r="1" spans="1:7" ht="41.25" customHeight="1">
      <c r="A1" s="199" t="s">
        <v>100</v>
      </c>
      <c r="B1" s="200"/>
      <c r="C1" s="200"/>
      <c r="D1" s="200"/>
      <c r="E1" s="200"/>
      <c r="F1" s="200"/>
      <c r="G1" s="201"/>
    </row>
    <row r="2" spans="1:12" ht="12.75">
      <c r="A2" s="66" t="s">
        <v>79</v>
      </c>
      <c r="B2" s="205" t="s">
        <v>101</v>
      </c>
      <c r="C2" s="202" t="s">
        <v>102</v>
      </c>
      <c r="D2" s="203"/>
      <c r="E2" s="203"/>
      <c r="F2" s="203"/>
      <c r="G2" s="204"/>
      <c r="H2" s="195" t="s">
        <v>119</v>
      </c>
      <c r="I2" s="196"/>
      <c r="J2" s="196"/>
      <c r="K2" s="196"/>
      <c r="L2" s="197"/>
    </row>
    <row r="3" spans="1:12" ht="36">
      <c r="A3" s="67" t="s">
        <v>80</v>
      </c>
      <c r="B3" s="206"/>
      <c r="C3" s="68" t="s">
        <v>81</v>
      </c>
      <c r="D3" s="68" t="s">
        <v>82</v>
      </c>
      <c r="E3" s="68" t="s">
        <v>83</v>
      </c>
      <c r="F3" s="68" t="s">
        <v>84</v>
      </c>
      <c r="G3" s="67" t="s">
        <v>85</v>
      </c>
      <c r="H3" s="165" t="s">
        <v>81</v>
      </c>
      <c r="I3" s="165" t="s">
        <v>82</v>
      </c>
      <c r="J3" s="165" t="s">
        <v>83</v>
      </c>
      <c r="K3" s="165" t="s">
        <v>84</v>
      </c>
      <c r="L3" s="166" t="s">
        <v>85</v>
      </c>
    </row>
    <row r="4" spans="1:12" ht="12.75">
      <c r="A4" s="69"/>
      <c r="B4" s="69"/>
      <c r="C4" s="70" t="s">
        <v>86</v>
      </c>
      <c r="D4" s="70" t="s">
        <v>86</v>
      </c>
      <c r="E4" s="70" t="s">
        <v>87</v>
      </c>
      <c r="F4" s="70" t="s">
        <v>87</v>
      </c>
      <c r="G4" s="66" t="s">
        <v>87</v>
      </c>
      <c r="H4" s="167" t="s">
        <v>86</v>
      </c>
      <c r="I4" s="167" t="s">
        <v>86</v>
      </c>
      <c r="J4" s="167" t="s">
        <v>87</v>
      </c>
      <c r="K4" s="167" t="s">
        <v>87</v>
      </c>
      <c r="L4" s="168" t="s">
        <v>87</v>
      </c>
    </row>
    <row r="5" spans="1:12" ht="22.5">
      <c r="A5" s="71" t="s">
        <v>88</v>
      </c>
      <c r="B5" s="83">
        <v>25</v>
      </c>
      <c r="C5" s="20">
        <v>26</v>
      </c>
      <c r="D5" s="20">
        <v>0</v>
      </c>
      <c r="E5" s="22">
        <v>0</v>
      </c>
      <c r="F5" s="22">
        <v>0</v>
      </c>
      <c r="G5" s="9">
        <f>SUM(C5:F5)</f>
        <v>26</v>
      </c>
      <c r="H5" s="20">
        <v>26</v>
      </c>
      <c r="I5" s="20">
        <v>0</v>
      </c>
      <c r="J5" s="22">
        <v>0</v>
      </c>
      <c r="K5" s="22">
        <v>0</v>
      </c>
      <c r="L5" s="9">
        <f>SUM(H5:K5)</f>
        <v>26</v>
      </c>
    </row>
    <row r="6" spans="1:12" ht="12.75">
      <c r="A6" s="72" t="s">
        <v>89</v>
      </c>
      <c r="B6" s="85">
        <v>25</v>
      </c>
      <c r="C6" s="11">
        <f>SUM(C5:C5)</f>
        <v>26</v>
      </c>
      <c r="D6" s="11">
        <f>SUM(D5:D5)</f>
        <v>0</v>
      </c>
      <c r="E6" s="11">
        <f>SUM(E5:E5)</f>
        <v>0</v>
      </c>
      <c r="F6" s="11">
        <f>SUM(F5:F5)</f>
        <v>0</v>
      </c>
      <c r="G6" s="11">
        <f>SUM(C6:F6)</f>
        <v>26</v>
      </c>
      <c r="H6" s="11">
        <f>SUM(H5:H5)</f>
        <v>26</v>
      </c>
      <c r="I6" s="11">
        <f>SUM(I5:I5)</f>
        <v>0</v>
      </c>
      <c r="J6" s="11">
        <f>SUM(J5:J5)</f>
        <v>0</v>
      </c>
      <c r="K6" s="11">
        <f>SUM(K5:K5)</f>
        <v>0</v>
      </c>
      <c r="L6" s="11">
        <f>SUM(H6:K6)</f>
        <v>26</v>
      </c>
    </row>
    <row r="8" spans="1:4" ht="12.75">
      <c r="A8" s="187" t="s">
        <v>120</v>
      </c>
      <c r="B8" s="187"/>
      <c r="C8" s="187"/>
      <c r="D8" s="187"/>
    </row>
    <row r="9" spans="4:7" ht="12.75">
      <c r="D9" s="198" t="s">
        <v>91</v>
      </c>
      <c r="E9" s="198"/>
      <c r="F9" s="198"/>
      <c r="G9" s="198"/>
    </row>
    <row r="10" spans="4:7" ht="12.75">
      <c r="D10" s="198" t="s">
        <v>0</v>
      </c>
      <c r="E10" s="198"/>
      <c r="F10" s="198"/>
      <c r="G10" s="198"/>
    </row>
  </sheetData>
  <sheetProtection/>
  <mergeCells count="7">
    <mergeCell ref="H2:L2"/>
    <mergeCell ref="D10:G10"/>
    <mergeCell ref="A1:G1"/>
    <mergeCell ref="C2:G2"/>
    <mergeCell ref="A8:D8"/>
    <mergeCell ref="D9:G9"/>
    <mergeCell ref="B2:B3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6.421875" style="0" customWidth="1"/>
    <col min="2" max="2" width="31.57421875" style="0" bestFit="1" customWidth="1"/>
    <col min="3" max="3" width="12.28125" style="0" customWidth="1"/>
    <col min="4" max="5" width="12.7109375" style="64" customWidth="1"/>
    <col min="6" max="6" width="9.28125" style="64" bestFit="1" customWidth="1"/>
    <col min="7" max="7" width="12.7109375" style="64" customWidth="1"/>
    <col min="8" max="9" width="11.7109375" style="0" customWidth="1"/>
    <col min="11" max="11" width="11.7109375" style="0" customWidth="1"/>
    <col min="12" max="12" width="12.140625" style="0" customWidth="1"/>
    <col min="13" max="13" width="10.7109375" style="0" customWidth="1"/>
    <col min="14" max="14" width="7.7109375" style="0" customWidth="1"/>
    <col min="15" max="15" width="11.7109375" style="0" customWidth="1"/>
  </cols>
  <sheetData>
    <row r="1" spans="1:7" ht="23.25">
      <c r="A1" s="211" t="s">
        <v>4</v>
      </c>
      <c r="B1" s="208" t="s">
        <v>103</v>
      </c>
      <c r="C1" s="209"/>
      <c r="D1" s="209"/>
      <c r="E1" s="209"/>
      <c r="F1" s="209"/>
      <c r="G1" s="210"/>
    </row>
    <row r="2" spans="1:15" ht="67.5">
      <c r="A2" s="212"/>
      <c r="B2" s="90" t="s">
        <v>7</v>
      </c>
      <c r="C2" s="99" t="s">
        <v>93</v>
      </c>
      <c r="D2" s="87" t="s">
        <v>95</v>
      </c>
      <c r="E2" s="76" t="s">
        <v>96</v>
      </c>
      <c r="F2" s="88" t="s">
        <v>97</v>
      </c>
      <c r="G2" s="89" t="s">
        <v>98</v>
      </c>
      <c r="H2" s="87" t="s">
        <v>114</v>
      </c>
      <c r="I2" s="76" t="s">
        <v>115</v>
      </c>
      <c r="J2" s="156" t="s">
        <v>106</v>
      </c>
      <c r="K2" s="89" t="s">
        <v>116</v>
      </c>
      <c r="L2" s="163" t="s">
        <v>109</v>
      </c>
      <c r="M2" s="163" t="s">
        <v>110</v>
      </c>
      <c r="N2" s="164" t="s">
        <v>111</v>
      </c>
      <c r="O2" s="163" t="s">
        <v>112</v>
      </c>
    </row>
    <row r="3" spans="1:15" ht="12.75" customHeight="1">
      <c r="A3" s="212"/>
      <c r="B3" s="91" t="s">
        <v>51</v>
      </c>
      <c r="C3" s="122">
        <v>77504000</v>
      </c>
      <c r="D3" s="102">
        <v>72200813</v>
      </c>
      <c r="E3" s="103">
        <v>15480863</v>
      </c>
      <c r="F3" s="104">
        <v>0</v>
      </c>
      <c r="G3" s="148">
        <f>SUM(D3:F3)</f>
        <v>87681676</v>
      </c>
      <c r="H3" s="111">
        <v>73209875</v>
      </c>
      <c r="I3" s="111">
        <v>15637345</v>
      </c>
      <c r="J3" s="111">
        <v>0</v>
      </c>
      <c r="K3" s="111">
        <f>SUM(H3:J3)</f>
        <v>88847220</v>
      </c>
      <c r="L3" s="172">
        <v>73209875</v>
      </c>
      <c r="M3" s="172">
        <v>15637345</v>
      </c>
      <c r="N3" s="172"/>
      <c r="O3" s="172">
        <f>SUM(L3:N3)</f>
        <v>88847220</v>
      </c>
    </row>
    <row r="4" spans="1:15" ht="25.5">
      <c r="A4" s="212"/>
      <c r="B4" s="93" t="s">
        <v>92</v>
      </c>
      <c r="C4" s="122">
        <v>15263000</v>
      </c>
      <c r="D4" s="102">
        <v>15487208</v>
      </c>
      <c r="E4" s="103">
        <v>3354018</v>
      </c>
      <c r="F4" s="104">
        <v>0</v>
      </c>
      <c r="G4" s="148">
        <f>SUM(D4:F4)</f>
        <v>18841226</v>
      </c>
      <c r="H4" s="111">
        <v>15179699</v>
      </c>
      <c r="I4" s="111">
        <v>3364918</v>
      </c>
      <c r="J4" s="111"/>
      <c r="K4" s="111">
        <f>SUM(H4:J4)</f>
        <v>18544617</v>
      </c>
      <c r="L4" s="172">
        <v>14893585</v>
      </c>
      <c r="M4" s="172">
        <v>2911302</v>
      </c>
      <c r="N4" s="172"/>
      <c r="O4" s="172">
        <f>SUM(L4:N4)</f>
        <v>17804887</v>
      </c>
    </row>
    <row r="5" spans="1:15" ht="12.75">
      <c r="A5" s="212"/>
      <c r="B5" s="91" t="s">
        <v>55</v>
      </c>
      <c r="C5" s="122">
        <v>30314000</v>
      </c>
      <c r="D5" s="102">
        <v>25640662</v>
      </c>
      <c r="E5" s="103">
        <v>4167845</v>
      </c>
      <c r="F5" s="104">
        <v>0</v>
      </c>
      <c r="G5" s="148">
        <f>SUM(D5:F5)</f>
        <v>29808507</v>
      </c>
      <c r="H5" s="111">
        <v>26329180</v>
      </c>
      <c r="I5" s="111">
        <v>4144845</v>
      </c>
      <c r="J5" s="111"/>
      <c r="K5" s="111">
        <f>SUM(H5:J5)</f>
        <v>30474025</v>
      </c>
      <c r="L5" s="172">
        <v>26106892</v>
      </c>
      <c r="M5" s="172">
        <v>3974589</v>
      </c>
      <c r="N5" s="172"/>
      <c r="O5" s="172">
        <f>SUM(L5:N5)</f>
        <v>30081481</v>
      </c>
    </row>
    <row r="6" spans="1:15" ht="12.75">
      <c r="A6" s="212"/>
      <c r="B6" s="92" t="s">
        <v>57</v>
      </c>
      <c r="C6" s="100"/>
      <c r="D6" s="102"/>
      <c r="E6" s="103"/>
      <c r="F6" s="104">
        <v>0</v>
      </c>
      <c r="G6" s="148">
        <f>SUM(D6:F6)</f>
        <v>0</v>
      </c>
      <c r="H6" s="111">
        <v>0</v>
      </c>
      <c r="I6" s="111">
        <v>0</v>
      </c>
      <c r="J6" s="111">
        <v>0</v>
      </c>
      <c r="K6" s="111">
        <v>0</v>
      </c>
      <c r="L6" s="172"/>
      <c r="M6" s="172"/>
      <c r="N6" s="172"/>
      <c r="O6" s="172"/>
    </row>
    <row r="7" spans="1:15" ht="12.75">
      <c r="A7" s="212"/>
      <c r="B7" s="93" t="s">
        <v>59</v>
      </c>
      <c r="C7" s="100"/>
      <c r="D7" s="102"/>
      <c r="E7" s="103"/>
      <c r="F7" s="104">
        <v>0</v>
      </c>
      <c r="G7" s="148">
        <f>SUM(D7:F7)</f>
        <v>0</v>
      </c>
      <c r="H7" s="111">
        <v>0</v>
      </c>
      <c r="I7" s="111">
        <v>0</v>
      </c>
      <c r="J7" s="111">
        <v>0</v>
      </c>
      <c r="K7" s="111">
        <v>0</v>
      </c>
      <c r="L7" s="172"/>
      <c r="M7" s="172"/>
      <c r="N7" s="172"/>
      <c r="O7" s="172"/>
    </row>
    <row r="8" spans="1:15" ht="12.75">
      <c r="A8" s="212"/>
      <c r="B8" s="94" t="s">
        <v>71</v>
      </c>
      <c r="C8" s="123">
        <v>123081000</v>
      </c>
      <c r="D8" s="102">
        <f>SUM(D3:D7)</f>
        <v>113328683</v>
      </c>
      <c r="E8" s="102">
        <f>SUM(E3:E7)</f>
        <v>23002726</v>
      </c>
      <c r="F8" s="102">
        <f>SUM(F3:F7)</f>
        <v>0</v>
      </c>
      <c r="G8" s="149">
        <f aca="true" t="shared" si="0" ref="G8:G23">SUM(D8:F8)</f>
        <v>136331409</v>
      </c>
      <c r="H8" s="111">
        <f aca="true" t="shared" si="1" ref="H8:O8">SUM(H3:H7)</f>
        <v>114718754</v>
      </c>
      <c r="I8" s="111">
        <f t="shared" si="1"/>
        <v>23147108</v>
      </c>
      <c r="J8" s="111">
        <f t="shared" si="1"/>
        <v>0</v>
      </c>
      <c r="K8" s="175">
        <f t="shared" si="1"/>
        <v>137865862</v>
      </c>
      <c r="L8" s="172">
        <f t="shared" si="1"/>
        <v>114210352</v>
      </c>
      <c r="M8" s="172">
        <f t="shared" si="1"/>
        <v>22523236</v>
      </c>
      <c r="N8" s="172">
        <f t="shared" si="1"/>
        <v>0</v>
      </c>
      <c r="O8" s="172">
        <f t="shared" si="1"/>
        <v>136733588</v>
      </c>
    </row>
    <row r="9" spans="1:15" ht="12.75">
      <c r="A9" s="212"/>
      <c r="B9" s="95" t="s">
        <v>61</v>
      </c>
      <c r="C9" s="124"/>
      <c r="D9" s="102"/>
      <c r="E9" s="103"/>
      <c r="F9" s="104">
        <v>0</v>
      </c>
      <c r="G9" s="148">
        <v>0</v>
      </c>
      <c r="H9" s="111"/>
      <c r="I9" s="111"/>
      <c r="J9" s="111"/>
      <c r="K9" s="111"/>
      <c r="L9" s="172"/>
      <c r="M9" s="172"/>
      <c r="N9" s="172"/>
      <c r="O9" s="172"/>
    </row>
    <row r="10" spans="1:15" ht="12.75">
      <c r="A10" s="212"/>
      <c r="B10" s="91" t="s">
        <v>63</v>
      </c>
      <c r="C10" s="122">
        <v>0</v>
      </c>
      <c r="D10" s="102">
        <v>0</v>
      </c>
      <c r="E10" s="103">
        <v>0</v>
      </c>
      <c r="F10" s="104">
        <v>0</v>
      </c>
      <c r="G10" s="148">
        <v>0</v>
      </c>
      <c r="H10" s="111">
        <v>143500</v>
      </c>
      <c r="I10" s="111">
        <v>13000</v>
      </c>
      <c r="J10" s="111">
        <v>0</v>
      </c>
      <c r="K10" s="111">
        <f>SUM(H10:J10)</f>
        <v>156500</v>
      </c>
      <c r="L10" s="172">
        <v>110183</v>
      </c>
      <c r="M10" s="172">
        <v>2400</v>
      </c>
      <c r="N10" s="172"/>
      <c r="O10" s="172">
        <f>SUM(L10:N10)</f>
        <v>112583</v>
      </c>
    </row>
    <row r="11" spans="1:15" ht="12.75">
      <c r="A11" s="212"/>
      <c r="B11" s="91" t="s">
        <v>65</v>
      </c>
      <c r="C11" s="122">
        <v>1748000</v>
      </c>
      <c r="D11" s="102">
        <v>0</v>
      </c>
      <c r="E11" s="103">
        <v>0</v>
      </c>
      <c r="F11" s="104">
        <v>0</v>
      </c>
      <c r="G11" s="148">
        <v>0</v>
      </c>
      <c r="H11" s="111"/>
      <c r="I11" s="111"/>
      <c r="J11" s="111"/>
      <c r="K11" s="111"/>
      <c r="L11" s="172"/>
      <c r="M11" s="172"/>
      <c r="N11" s="172"/>
      <c r="O11" s="172"/>
    </row>
    <row r="12" spans="1:15" ht="12.75">
      <c r="A12" s="212"/>
      <c r="B12" s="95" t="s">
        <v>67</v>
      </c>
      <c r="C12" s="124"/>
      <c r="D12" s="102"/>
      <c r="E12" s="103"/>
      <c r="F12" s="104">
        <v>0</v>
      </c>
      <c r="G12" s="148">
        <v>0</v>
      </c>
      <c r="H12" s="111"/>
      <c r="I12" s="111"/>
      <c r="J12" s="111"/>
      <c r="K12" s="111"/>
      <c r="L12" s="172"/>
      <c r="M12" s="172"/>
      <c r="N12" s="172"/>
      <c r="O12" s="172"/>
    </row>
    <row r="13" spans="1:15" ht="12.75">
      <c r="A13" s="212"/>
      <c r="B13" s="94" t="s">
        <v>1</v>
      </c>
      <c r="C13" s="123">
        <v>1748000</v>
      </c>
      <c r="D13" s="105">
        <f>SUM(D9:D12)</f>
        <v>0</v>
      </c>
      <c r="E13" s="105">
        <f>SUM(E9:E12)</f>
        <v>0</v>
      </c>
      <c r="F13" s="105">
        <f>SUM(F9:F12)</f>
        <v>0</v>
      </c>
      <c r="G13" s="149">
        <f>SUM(D13:F13)</f>
        <v>0</v>
      </c>
      <c r="H13" s="111">
        <v>143500</v>
      </c>
      <c r="I13" s="111">
        <v>13000</v>
      </c>
      <c r="J13" s="111">
        <v>0</v>
      </c>
      <c r="K13" s="111">
        <v>156500</v>
      </c>
      <c r="L13" s="172">
        <v>110183</v>
      </c>
      <c r="M13" s="172">
        <v>2400</v>
      </c>
      <c r="N13" s="172"/>
      <c r="O13" s="172">
        <v>112583</v>
      </c>
    </row>
    <row r="14" spans="1:15" ht="23.25" customHeight="1">
      <c r="A14" s="212"/>
      <c r="B14" s="96" t="s">
        <v>72</v>
      </c>
      <c r="C14" s="125">
        <v>124829000</v>
      </c>
      <c r="D14" s="101">
        <f>SUM(D8+D13)</f>
        <v>113328683</v>
      </c>
      <c r="E14" s="101">
        <f>SUM(E8+E13)</f>
        <v>23002726</v>
      </c>
      <c r="F14" s="101">
        <f>SUM(F8+F13)</f>
        <v>0</v>
      </c>
      <c r="G14" s="150">
        <f t="shared" si="0"/>
        <v>136331409</v>
      </c>
      <c r="H14" s="157">
        <v>114862254</v>
      </c>
      <c r="I14" s="157">
        <v>23160108</v>
      </c>
      <c r="J14" s="157">
        <v>0</v>
      </c>
      <c r="K14" s="176">
        <v>138022362</v>
      </c>
      <c r="L14" s="174">
        <v>114320535</v>
      </c>
      <c r="M14" s="174">
        <v>22525636</v>
      </c>
      <c r="N14" s="174">
        <v>0</v>
      </c>
      <c r="O14" s="173">
        <f>SUM(L14:N14)</f>
        <v>136846171</v>
      </c>
    </row>
    <row r="15" spans="1:15" ht="25.5">
      <c r="A15" s="212"/>
      <c r="B15" s="95" t="s">
        <v>10</v>
      </c>
      <c r="C15" s="124"/>
      <c r="D15" s="106"/>
      <c r="E15" s="107"/>
      <c r="F15" s="108">
        <v>0</v>
      </c>
      <c r="G15" s="151">
        <f t="shared" si="0"/>
        <v>0</v>
      </c>
      <c r="H15" s="111"/>
      <c r="I15" s="111"/>
      <c r="J15" s="111"/>
      <c r="K15" s="111"/>
      <c r="L15" s="172"/>
      <c r="M15" s="172"/>
      <c r="N15" s="172"/>
      <c r="O15" s="172"/>
    </row>
    <row r="16" spans="1:15" ht="25.5">
      <c r="A16" s="212"/>
      <c r="B16" s="95" t="s">
        <v>15</v>
      </c>
      <c r="C16" s="124"/>
      <c r="D16" s="106"/>
      <c r="E16" s="107"/>
      <c r="F16" s="108">
        <v>0</v>
      </c>
      <c r="G16" s="151">
        <f t="shared" si="0"/>
        <v>0</v>
      </c>
      <c r="H16" s="111"/>
      <c r="I16" s="111"/>
      <c r="J16" s="111"/>
      <c r="K16" s="111"/>
      <c r="L16" s="172"/>
      <c r="M16" s="172"/>
      <c r="N16" s="172"/>
      <c r="O16" s="172"/>
    </row>
    <row r="17" spans="1:15" ht="12.75">
      <c r="A17" s="212"/>
      <c r="B17" s="95" t="s">
        <v>20</v>
      </c>
      <c r="C17" s="124"/>
      <c r="D17" s="106"/>
      <c r="E17" s="107"/>
      <c r="F17" s="108">
        <v>0</v>
      </c>
      <c r="G17" s="151">
        <f t="shared" si="0"/>
        <v>0</v>
      </c>
      <c r="H17" s="111"/>
      <c r="I17" s="111"/>
      <c r="J17" s="111"/>
      <c r="K17" s="111"/>
      <c r="L17" s="172"/>
      <c r="M17" s="172"/>
      <c r="N17" s="172"/>
      <c r="O17" s="172"/>
    </row>
    <row r="18" spans="1:15" ht="12.75">
      <c r="A18" s="212"/>
      <c r="B18" s="95" t="s">
        <v>26</v>
      </c>
      <c r="C18" s="124">
        <v>2632000</v>
      </c>
      <c r="D18" s="106">
        <v>2154888</v>
      </c>
      <c r="E18" s="107">
        <v>435083</v>
      </c>
      <c r="F18" s="108"/>
      <c r="G18" s="151">
        <f t="shared" si="0"/>
        <v>2589971</v>
      </c>
      <c r="H18" s="111">
        <v>2365888</v>
      </c>
      <c r="I18" s="111">
        <v>435083</v>
      </c>
      <c r="J18" s="111">
        <v>0</v>
      </c>
      <c r="K18" s="111">
        <v>2800971</v>
      </c>
      <c r="L18" s="172">
        <v>2618357</v>
      </c>
      <c r="M18" s="172">
        <v>253955</v>
      </c>
      <c r="N18" s="172">
        <v>0</v>
      </c>
      <c r="O18" s="172">
        <f>SUM(L18:N18)</f>
        <v>2872312</v>
      </c>
    </row>
    <row r="19" spans="1:15" ht="12.75">
      <c r="A19" s="212"/>
      <c r="B19" s="95" t="s">
        <v>73</v>
      </c>
      <c r="C19" s="124"/>
      <c r="D19" s="106"/>
      <c r="E19" s="107"/>
      <c r="F19" s="108">
        <v>0</v>
      </c>
      <c r="G19" s="151">
        <f t="shared" si="0"/>
        <v>0</v>
      </c>
      <c r="H19" s="111"/>
      <c r="I19" s="111"/>
      <c r="J19" s="111"/>
      <c r="K19" s="111"/>
      <c r="L19" s="172"/>
      <c r="M19" s="172"/>
      <c r="N19" s="172"/>
      <c r="O19" s="172"/>
    </row>
    <row r="20" spans="1:15" ht="12.75">
      <c r="A20" s="212"/>
      <c r="B20" s="95" t="s">
        <v>33</v>
      </c>
      <c r="C20" s="124"/>
      <c r="D20" s="106"/>
      <c r="E20" s="107"/>
      <c r="F20" s="108">
        <v>0</v>
      </c>
      <c r="G20" s="151">
        <f t="shared" si="0"/>
        <v>0</v>
      </c>
      <c r="H20" s="111"/>
      <c r="I20" s="111"/>
      <c r="J20" s="111"/>
      <c r="K20" s="111"/>
      <c r="L20" s="172"/>
      <c r="M20" s="172"/>
      <c r="N20" s="172"/>
      <c r="O20" s="172"/>
    </row>
    <row r="21" spans="1:15" ht="25.5">
      <c r="A21" s="212"/>
      <c r="B21" s="95" t="s">
        <v>74</v>
      </c>
      <c r="C21" s="124"/>
      <c r="D21" s="106"/>
      <c r="E21" s="107"/>
      <c r="F21" s="108">
        <v>0</v>
      </c>
      <c r="G21" s="151">
        <f t="shared" si="0"/>
        <v>0</v>
      </c>
      <c r="H21" s="111"/>
      <c r="I21" s="111"/>
      <c r="J21" s="111"/>
      <c r="K21" s="111"/>
      <c r="L21" s="172"/>
      <c r="M21" s="172"/>
      <c r="N21" s="172"/>
      <c r="O21" s="172"/>
    </row>
    <row r="22" spans="1:15" ht="27" customHeight="1">
      <c r="A22" s="212"/>
      <c r="B22" s="95" t="s">
        <v>108</v>
      </c>
      <c r="C22" s="124">
        <v>0</v>
      </c>
      <c r="D22" s="106">
        <v>0</v>
      </c>
      <c r="E22" s="107">
        <v>0</v>
      </c>
      <c r="F22" s="108">
        <v>0</v>
      </c>
      <c r="G22" s="151">
        <v>0</v>
      </c>
      <c r="H22" s="111">
        <v>1101018</v>
      </c>
      <c r="I22" s="111">
        <v>0</v>
      </c>
      <c r="J22" s="111">
        <v>0</v>
      </c>
      <c r="K22" s="111">
        <v>1101018</v>
      </c>
      <c r="L22" s="172">
        <v>1101018</v>
      </c>
      <c r="M22" s="172">
        <v>0</v>
      </c>
      <c r="N22" s="172">
        <v>0</v>
      </c>
      <c r="O22" s="172">
        <v>1101018</v>
      </c>
    </row>
    <row r="23" spans="1:15" ht="12.75">
      <c r="A23" s="212"/>
      <c r="B23" s="95" t="s">
        <v>38</v>
      </c>
      <c r="C23" s="124"/>
      <c r="D23" s="106"/>
      <c r="E23" s="107"/>
      <c r="F23" s="108">
        <v>0</v>
      </c>
      <c r="G23" s="151">
        <f t="shared" si="0"/>
        <v>0</v>
      </c>
      <c r="H23" s="111"/>
      <c r="I23" s="111"/>
      <c r="J23" s="111"/>
      <c r="K23" s="111"/>
      <c r="L23" s="172"/>
      <c r="M23" s="172"/>
      <c r="N23" s="172"/>
      <c r="O23" s="172"/>
    </row>
    <row r="24" spans="1:15" ht="20.25" customHeight="1">
      <c r="A24" s="212"/>
      <c r="B24" s="96" t="s">
        <v>75</v>
      </c>
      <c r="C24" s="125">
        <v>2632000</v>
      </c>
      <c r="D24" s="101">
        <f>SUM(D15:D23)</f>
        <v>2154888</v>
      </c>
      <c r="E24" s="101">
        <f>SUM(E15:E23)</f>
        <v>435083</v>
      </c>
      <c r="F24" s="101">
        <f>SUM(F15:F23)</f>
        <v>0</v>
      </c>
      <c r="G24" s="152">
        <f>SUM(G15:G23)</f>
        <v>2589971</v>
      </c>
      <c r="H24" s="157">
        <v>3466906</v>
      </c>
      <c r="I24" s="157">
        <f aca="true" t="shared" si="2" ref="I24:O24">SUM(I18:I22)</f>
        <v>435083</v>
      </c>
      <c r="J24" s="157">
        <f t="shared" si="2"/>
        <v>0</v>
      </c>
      <c r="K24" s="162">
        <f t="shared" si="2"/>
        <v>3901989</v>
      </c>
      <c r="L24" s="177">
        <v>3719375</v>
      </c>
      <c r="M24" s="177">
        <v>253955</v>
      </c>
      <c r="N24" s="177"/>
      <c r="O24" s="178">
        <f t="shared" si="2"/>
        <v>3973330</v>
      </c>
    </row>
    <row r="25" spans="1:15" ht="12.75">
      <c r="A25" s="212"/>
      <c r="B25" s="97" t="s">
        <v>70</v>
      </c>
      <c r="C25" s="126">
        <v>122197000</v>
      </c>
      <c r="D25" s="109">
        <f>SUM(D26:D27)</f>
        <v>111173795</v>
      </c>
      <c r="E25" s="109">
        <f>SUM(E26:E27)</f>
        <v>22567643</v>
      </c>
      <c r="F25" s="109">
        <v>0</v>
      </c>
      <c r="G25" s="153">
        <f>SUM(D25:F25)</f>
        <v>133741438</v>
      </c>
      <c r="H25" s="157">
        <v>111395348</v>
      </c>
      <c r="I25" s="157">
        <v>22725025</v>
      </c>
      <c r="J25" s="157">
        <v>0</v>
      </c>
      <c r="K25" s="157">
        <v>134120373</v>
      </c>
      <c r="L25" s="179">
        <v>111848692</v>
      </c>
      <c r="M25" s="174">
        <v>22271681</v>
      </c>
      <c r="N25" s="174"/>
      <c r="O25" s="174">
        <v>134120373</v>
      </c>
    </row>
    <row r="26" spans="1:15" ht="12.75">
      <c r="A26" s="212"/>
      <c r="B26" s="98" t="s">
        <v>76</v>
      </c>
      <c r="C26" s="127">
        <v>118550000</v>
      </c>
      <c r="D26" s="106">
        <v>107509352</v>
      </c>
      <c r="E26" s="107">
        <v>17605756</v>
      </c>
      <c r="F26" s="108">
        <v>0</v>
      </c>
      <c r="G26" s="154">
        <f>SUM(D26:F26)</f>
        <v>125115108</v>
      </c>
      <c r="H26" s="159">
        <v>105649104</v>
      </c>
      <c r="I26" s="159">
        <v>18222712</v>
      </c>
      <c r="J26" s="159">
        <v>0</v>
      </c>
      <c r="K26" s="159">
        <f>SUM(H26:J26)</f>
        <v>123871816</v>
      </c>
      <c r="L26" s="180">
        <v>105211980</v>
      </c>
      <c r="M26" s="172">
        <v>18637659</v>
      </c>
      <c r="N26" s="172">
        <v>0</v>
      </c>
      <c r="O26" s="172">
        <f>SUM(L26:N26)</f>
        <v>123849639</v>
      </c>
    </row>
    <row r="27" spans="1:15" ht="12.75">
      <c r="A27" s="212"/>
      <c r="B27" s="98" t="s">
        <v>77</v>
      </c>
      <c r="C27" s="127">
        <v>3647000</v>
      </c>
      <c r="D27" s="106">
        <v>3664443</v>
      </c>
      <c r="E27" s="107">
        <v>4961887</v>
      </c>
      <c r="F27" s="108">
        <f>(F25-F26)</f>
        <v>0</v>
      </c>
      <c r="G27" s="154">
        <f>SUM(D27:F27)</f>
        <v>8626330</v>
      </c>
      <c r="H27" s="159">
        <v>5746244</v>
      </c>
      <c r="I27" s="159">
        <v>4502313</v>
      </c>
      <c r="J27" s="159">
        <v>0</v>
      </c>
      <c r="K27" s="159">
        <f>SUM(H27:J27)</f>
        <v>10248557</v>
      </c>
      <c r="L27" s="172">
        <v>6636712</v>
      </c>
      <c r="M27" s="172">
        <v>3634022</v>
      </c>
      <c r="N27" s="172"/>
      <c r="O27" s="172">
        <v>10270734</v>
      </c>
    </row>
    <row r="28" spans="1:15" ht="22.5" customHeight="1">
      <c r="A28" s="212"/>
      <c r="B28" s="97" t="s">
        <v>78</v>
      </c>
      <c r="C28" s="126">
        <v>124829000</v>
      </c>
      <c r="D28" s="109">
        <f>(D24+D25)</f>
        <v>113328683</v>
      </c>
      <c r="E28" s="109">
        <f>(E24+E25)</f>
        <v>23002726</v>
      </c>
      <c r="F28" s="109">
        <f>(F24+F25)</f>
        <v>0</v>
      </c>
      <c r="G28" s="155">
        <f>(G24+G25)</f>
        <v>136331409</v>
      </c>
      <c r="H28" s="157">
        <v>114862254</v>
      </c>
      <c r="I28" s="157">
        <v>23160108</v>
      </c>
      <c r="J28" s="157">
        <v>0</v>
      </c>
      <c r="K28" s="162">
        <v>138022362</v>
      </c>
      <c r="L28" s="179">
        <v>115568067</v>
      </c>
      <c r="M28" s="174">
        <v>22525636</v>
      </c>
      <c r="N28" s="174">
        <v>0</v>
      </c>
      <c r="O28" s="173">
        <v>138093703</v>
      </c>
    </row>
    <row r="30" spans="1:4" ht="12.75">
      <c r="A30" s="187" t="s">
        <v>120</v>
      </c>
      <c r="B30" s="188"/>
      <c r="C30" s="188"/>
      <c r="D30" s="188"/>
    </row>
    <row r="32" spans="5:7" ht="12.75">
      <c r="E32" s="207" t="s">
        <v>91</v>
      </c>
      <c r="F32" s="207"/>
      <c r="G32" s="207"/>
    </row>
    <row r="33" spans="5:7" ht="12.75">
      <c r="E33" s="207" t="s">
        <v>0</v>
      </c>
      <c r="F33" s="207"/>
      <c r="G33" s="207"/>
    </row>
  </sheetData>
  <sheetProtection/>
  <mergeCells count="5">
    <mergeCell ref="E33:G33"/>
    <mergeCell ref="B1:G1"/>
    <mergeCell ref="A1:A28"/>
    <mergeCell ref="A30:D30"/>
    <mergeCell ref="E32:G32"/>
  </mergeCells>
  <printOptions headings="1" horizontalCentered="1"/>
  <pageMargins left="0.25" right="0.25" top="0.75" bottom="0.75" header="0.3" footer="0.3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2020-07-09T10:34:39Z</cp:lastPrinted>
  <dcterms:created xsi:type="dcterms:W3CDTF">2005-02-03T09:30:35Z</dcterms:created>
  <dcterms:modified xsi:type="dcterms:W3CDTF">2020-08-28T11:29:46Z</dcterms:modified>
  <cp:category/>
  <cp:version/>
  <cp:contentType/>
  <cp:contentStatus/>
</cp:coreProperties>
</file>