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18" activeTab="0"/>
  </bookViews>
  <sheets>
    <sheet name="Előterjesztés" sheetId="1" r:id="rId1"/>
    <sheet name="Bevétel" sheetId="2" r:id="rId2"/>
    <sheet name="Kiadás" sheetId="3" r:id="rId3"/>
    <sheet name="létszám" sheetId="4" r:id="rId4"/>
    <sheet name="Finanszírozás" sheetId="5" r:id="rId5"/>
  </sheets>
  <definedNames/>
  <calcPr fullCalcOnLoad="1"/>
</workbook>
</file>

<file path=xl/sharedStrings.xml><?xml version="1.0" encoding="utf-8"?>
<sst xmlns="http://schemas.openxmlformats.org/spreadsheetml/2006/main" count="169" uniqueCount="117">
  <si>
    <t>intézményvezető</t>
  </si>
  <si>
    <t>Felhalmozási kiadás</t>
  </si>
  <si>
    <t>BEVÉTEL</t>
  </si>
  <si>
    <t>KIADÁS</t>
  </si>
  <si>
    <t>Kondorosi Többsincs Óvoda és Bölcsőde</t>
  </si>
  <si>
    <t>Jogc.cs.sz.</t>
  </si>
  <si>
    <t>Előir.csop.sz.</t>
  </si>
  <si>
    <t>Megnevezés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</si>
  <si>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</si>
  <si>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</si>
  <si>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</si>
  <si>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</si>
  <si>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</si>
  <si>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</si>
  <si>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</si>
  <si>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</si>
  <si>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</si>
  <si>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</si>
  <si>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</si>
  <si>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</si>
  <si>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</si>
  <si>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</si>
  <si>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</si>
  <si>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</si>
  <si>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</si>
  <si>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</si>
  <si>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</si>
  <si>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</si>
  <si>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</si>
  <si>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</si>
  <si>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</si>
  <si>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</si>
  <si>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</si>
  <si>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</si>
  <si>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</si>
  <si>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</si>
  <si>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</si>
  <si>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</si>
  <si>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</si>
  <si>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</si>
  <si>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</si>
  <si>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</si>
  <si>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</si>
  <si>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</si>
  <si>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</si>
  <si>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</si>
  <si>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</si>
  <si>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</si>
  <si>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</si>
  <si>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</si>
  <si>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</si>
  <si>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</si>
  <si>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</si>
  <si>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</si>
  <si>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</si>
  <si>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</si>
  <si>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</si>
  <si>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</si>
  <si>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</si>
  <si>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</si>
  <si>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</si>
  <si>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</si>
  <si>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</si>
  <si>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</si>
  <si>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</si>
  <si>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</si>
  <si>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</si>
  <si>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</si>
  <si>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</si>
  <si>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</si>
  <si>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</si>
  <si>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</si>
  <si>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</si>
  <si>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</si>
  <si>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</si>
  <si>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</si>
  <si>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</si>
  <si>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</si>
  <si>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</si>
  <si>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</si>
  <si>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</si>
  <si>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</si>
  <si>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</si>
  <si>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</si>
  <si>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</si>
  <si>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</si>
  <si>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</si>
  <si>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</si>
  <si>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</si>
  <si>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</si>
  <si>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 xml:space="preserve">Kondorosi Többsincs Óvoda és Bölcsőde </t>
  </si>
  <si>
    <t>Horcsák István</t>
  </si>
  <si>
    <t>Munkaadókat terhelő járulékok és szociális hozzájárulási adó 19,5%</t>
  </si>
  <si>
    <t>Előző évi költségvetési maradvány igénybevétele</t>
  </si>
  <si>
    <t>Teljesítés %-a</t>
  </si>
  <si>
    <t>2021. évi   előirányazat</t>
  </si>
  <si>
    <t>KONDOROSI TÖBBSINCS ÓVODA ÉS BÖLCSŐDE 2021. ÉVI KÖLTSÉGVETÉSE</t>
  </si>
  <si>
    <t>2021. Kötelező feladat tv. szerint eredeti ei.</t>
  </si>
  <si>
    <t>2021. Kötelező feladat önk. döntés ért. eredeti ei.</t>
  </si>
  <si>
    <t>2021. Önként váll. feladat eredeti ei.</t>
  </si>
  <si>
    <t>2021. évi eredeti ei. Összesen</t>
  </si>
  <si>
    <t>2021. Kötelező feladat tv. szerint módosított ei.</t>
  </si>
  <si>
    <t>2021. Kötelező feladat önk. döntés ért. módosított ei.</t>
  </si>
  <si>
    <t>2021. Önként váll. feladat módosított ei.</t>
  </si>
  <si>
    <t>2021. évi módosított ei. Összesen</t>
  </si>
  <si>
    <t>KONDOROSI TÖBBSINCS ÓVODA ÉS BÖLCSŐDE  2021. ÉVI KÖLTSÉGVETÉSE -  LÉTSZÁM</t>
  </si>
  <si>
    <t>Finanszírozás 2021.</t>
  </si>
  <si>
    <t xml:space="preserve">2021. éves teljesítés Kötelező feladat tv. szerint </t>
  </si>
  <si>
    <t>2021. éves teljesítés Kötelező feladat önk. döntés ért.</t>
  </si>
  <si>
    <t>2021. éves teljesítés Önként váll. Feladat</t>
  </si>
  <si>
    <t>2021. éves teljesítés Összesen</t>
  </si>
  <si>
    <t>2021.éves teljesítés Önként váll. Feladat</t>
  </si>
  <si>
    <t>2021.éves teljesítés Összesen</t>
  </si>
  <si>
    <t>2021. éves teljesítés</t>
  </si>
  <si>
    <t>Kondoros, 2022. május 5.</t>
  </si>
  <si>
    <t>Egyéb kapott kamat és kamatjellegű bevétel</t>
  </si>
  <si>
    <t>Kondoros, 2022. május 2.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</si>
</sst>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  <numFmt numFmtId="191" formatCode="#,##0_ ;\-#,##0\ 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7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11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3" borderId="11" xfId="0" applyNumberFormat="1" applyFont="1" applyFill="1" applyBorder="1" applyAlignment="1">
      <alignment vertical="center" wrapText="1"/>
    </xf>
    <xf numFmtId="17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175" fontId="13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5" fontId="0" fillId="33" borderId="10" xfId="0" applyNumberFormat="1" applyFont="1" applyFill="1" applyBorder="1" applyAlignment="1">
      <alignment vertical="center"/>
    </xf>
    <xf numFmtId="3" fontId="0" fillId="33" borderId="10" xfId="40" applyNumberFormat="1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vertical="center"/>
    </xf>
    <xf numFmtId="179" fontId="0" fillId="0" borderId="0" xfId="40" applyNumberFormat="1" applyFont="1" applyAlignment="1">
      <alignment vertical="center"/>
    </xf>
    <xf numFmtId="179" fontId="0" fillId="0" borderId="0" xfId="40" applyNumberFormat="1" applyFont="1" applyAlignment="1">
      <alignment vertical="center"/>
    </xf>
    <xf numFmtId="3" fontId="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3" borderId="10" xfId="40" applyNumberFormat="1" applyFont="1" applyFill="1" applyBorder="1" applyAlignment="1">
      <alignment horizontal="right" vertical="center"/>
    </xf>
    <xf numFmtId="179" fontId="15" fillId="33" borderId="10" xfId="40" applyNumberFormat="1" applyFont="1" applyFill="1" applyBorder="1" applyAlignment="1">
      <alignment horizontal="center" vertical="center" wrapText="1"/>
    </xf>
    <xf numFmtId="3" fontId="13" fillId="33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left" vertical="center" textRotation="90" wrapText="1" shrinkToFit="1"/>
    </xf>
    <xf numFmtId="3" fontId="18" fillId="33" borderId="12" xfId="40" applyNumberFormat="1" applyFont="1" applyFill="1" applyBorder="1" applyAlignment="1">
      <alignment/>
    </xf>
    <xf numFmtId="3" fontId="7" fillId="0" borderId="12" xfId="40" applyNumberFormat="1" applyFont="1" applyBorder="1" applyAlignment="1">
      <alignment/>
    </xf>
    <xf numFmtId="3" fontId="7" fillId="0" borderId="10" xfId="40" applyNumberFormat="1" applyFont="1" applyBorder="1" applyAlignment="1">
      <alignment/>
    </xf>
    <xf numFmtId="3" fontId="6" fillId="0" borderId="12" xfId="40" applyNumberFormat="1" applyFont="1" applyBorder="1" applyAlignment="1">
      <alignment/>
    </xf>
    <xf numFmtId="3" fontId="7" fillId="0" borderId="12" xfId="40" applyNumberFormat="1" applyFont="1" applyFill="1" applyBorder="1" applyAlignment="1">
      <alignment/>
    </xf>
    <xf numFmtId="3" fontId="7" fillId="0" borderId="10" xfId="40" applyNumberFormat="1" applyFont="1" applyFill="1" applyBorder="1" applyAlignment="1">
      <alignment/>
    </xf>
    <xf numFmtId="3" fontId="7" fillId="33" borderId="12" xfId="4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 vertical="center"/>
    </xf>
    <xf numFmtId="175" fontId="1" fillId="0" borderId="10" xfId="0" applyNumberFormat="1" applyFont="1" applyBorder="1" applyAlignment="1">
      <alignment vertical="center"/>
    </xf>
    <xf numFmtId="175" fontId="15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0" applyNumberFormat="1" applyFont="1" applyBorder="1" applyAlignment="1">
      <alignment/>
    </xf>
    <xf numFmtId="175" fontId="1" fillId="33" borderId="10" xfId="0" applyNumberFormat="1" applyFont="1" applyFill="1" applyBorder="1" applyAlignment="1">
      <alignment vertical="center"/>
    </xf>
    <xf numFmtId="3" fontId="0" fillId="0" borderId="10" xfId="40" applyNumberFormat="1" applyFont="1" applyFill="1" applyBorder="1" applyAlignment="1">
      <alignment horizontal="right" vertical="center"/>
    </xf>
    <xf numFmtId="3" fontId="13" fillId="33" borderId="13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vertical="center"/>
    </xf>
    <xf numFmtId="3" fontId="20" fillId="0" borderId="10" xfId="0" applyNumberFormat="1" applyFont="1" applyFill="1" applyBorder="1" applyAlignment="1">
      <alignment horizontal="right"/>
    </xf>
    <xf numFmtId="3" fontId="9" fillId="33" borderId="10" xfId="40" applyNumberFormat="1" applyFont="1" applyFill="1" applyBorder="1" applyAlignment="1">
      <alignment horizontal="right"/>
    </xf>
    <xf numFmtId="3" fontId="9" fillId="0" borderId="10" xfId="40" applyNumberFormat="1" applyFont="1" applyBorder="1" applyAlignment="1">
      <alignment horizontal="right"/>
    </xf>
    <xf numFmtId="3" fontId="21" fillId="0" borderId="10" xfId="0" applyNumberFormat="1" applyFont="1" applyFill="1" applyBorder="1" applyAlignment="1">
      <alignment vertical="center"/>
    </xf>
    <xf numFmtId="3" fontId="18" fillId="33" borderId="14" xfId="40" applyNumberFormat="1" applyFont="1" applyFill="1" applyBorder="1" applyAlignment="1">
      <alignment/>
    </xf>
    <xf numFmtId="179" fontId="15" fillId="16" borderId="10" xfId="40" applyNumberFormat="1" applyFont="1" applyFill="1" applyBorder="1" applyAlignment="1">
      <alignment horizontal="center" vertical="center" wrapText="1"/>
    </xf>
    <xf numFmtId="179" fontId="19" fillId="16" borderId="10" xfId="40" applyNumberFormat="1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3" fontId="62" fillId="0" borderId="10" xfId="0" applyNumberFormat="1" applyFont="1" applyBorder="1" applyAlignment="1">
      <alignment vertical="center"/>
    </xf>
    <xf numFmtId="3" fontId="62" fillId="34" borderId="10" xfId="0" applyNumberFormat="1" applyFont="1" applyFill="1" applyBorder="1" applyAlignment="1">
      <alignment vertical="center"/>
    </xf>
    <xf numFmtId="3" fontId="63" fillId="34" borderId="10" xfId="0" applyNumberFormat="1" applyFont="1" applyFill="1" applyBorder="1" applyAlignment="1">
      <alignment vertical="center"/>
    </xf>
    <xf numFmtId="3" fontId="62" fillId="0" borderId="10" xfId="0" applyNumberFormat="1" applyFont="1" applyBorder="1" applyAlignment="1">
      <alignment/>
    </xf>
    <xf numFmtId="3" fontId="63" fillId="35" borderId="10" xfId="0" applyNumberFormat="1" applyFont="1" applyFill="1" applyBorder="1" applyAlignment="1">
      <alignment/>
    </xf>
    <xf numFmtId="3" fontId="62" fillId="35" borderId="10" xfId="0" applyNumberFormat="1" applyFont="1" applyFill="1" applyBorder="1" applyAlignment="1">
      <alignment/>
    </xf>
    <xf numFmtId="3" fontId="62" fillId="34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 vertical="center"/>
    </xf>
    <xf numFmtId="3" fontId="62" fillId="0" borderId="11" xfId="0" applyNumberFormat="1" applyFont="1" applyBorder="1" applyAlignment="1">
      <alignment/>
    </xf>
    <xf numFmtId="3" fontId="63" fillId="0" borderId="11" xfId="0" applyNumberFormat="1" applyFont="1" applyBorder="1" applyAlignment="1">
      <alignment/>
    </xf>
    <xf numFmtId="3" fontId="62" fillId="35" borderId="11" xfId="0" applyNumberFormat="1" applyFont="1" applyFill="1" applyBorder="1" applyAlignment="1">
      <alignment/>
    </xf>
    <xf numFmtId="0" fontId="0" fillId="16" borderId="10" xfId="0" applyFont="1" applyFill="1" applyBorder="1" applyAlignment="1">
      <alignment vertical="center" wrapText="1"/>
    </xf>
    <xf numFmtId="3" fontId="63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179" fontId="15" fillId="33" borderId="12" xfId="40" applyNumberFormat="1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/>
    </xf>
    <xf numFmtId="0" fontId="5" fillId="0" borderId="10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79" fontId="15" fillId="33" borderId="11" xfId="40" applyNumberFormat="1" applyFont="1" applyFill="1" applyBorder="1" applyAlignment="1">
      <alignment horizontal="center" vertical="center" wrapText="1"/>
    </xf>
    <xf numFmtId="3" fontId="7" fillId="0" borderId="11" xfId="40" applyNumberFormat="1" applyFont="1" applyBorder="1" applyAlignment="1">
      <alignment/>
    </xf>
    <xf numFmtId="3" fontId="7" fillId="0" borderId="14" xfId="40" applyNumberFormat="1" applyFont="1" applyBorder="1" applyAlignment="1">
      <alignment/>
    </xf>
    <xf numFmtId="3" fontId="6" fillId="0" borderId="14" xfId="40" applyNumberFormat="1" applyFont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7" fillId="0" borderId="11" xfId="40" applyNumberFormat="1" applyFont="1" applyFill="1" applyBorder="1" applyAlignment="1">
      <alignment/>
    </xf>
    <xf numFmtId="3" fontId="7" fillId="33" borderId="14" xfId="40" applyNumberFormat="1" applyFont="1" applyFill="1" applyBorder="1" applyAlignment="1">
      <alignment/>
    </xf>
    <xf numFmtId="179" fontId="15" fillId="16" borderId="12" xfId="40" applyNumberFormat="1" applyFont="1" applyFill="1" applyBorder="1" applyAlignment="1">
      <alignment horizontal="center" vertical="center" wrapText="1"/>
    </xf>
    <xf numFmtId="3" fontId="62" fillId="0" borderId="12" xfId="0" applyNumberFormat="1" applyFont="1" applyBorder="1" applyAlignment="1">
      <alignment/>
    </xf>
    <xf numFmtId="3" fontId="63" fillId="0" borderId="12" xfId="0" applyNumberFormat="1" applyFont="1" applyBorder="1" applyAlignment="1">
      <alignment/>
    </xf>
    <xf numFmtId="3" fontId="62" fillId="34" borderId="12" xfId="0" applyNumberFormat="1" applyFont="1" applyFill="1" applyBorder="1" applyAlignment="1">
      <alignment/>
    </xf>
    <xf numFmtId="3" fontId="62" fillId="35" borderId="12" xfId="0" applyNumberFormat="1" applyFont="1" applyFill="1" applyBorder="1" applyAlignment="1">
      <alignment/>
    </xf>
    <xf numFmtId="179" fontId="15" fillId="33" borderId="13" xfId="40" applyNumberFormat="1" applyFont="1" applyFill="1" applyBorder="1" applyAlignment="1">
      <alignment horizontal="center" vertical="center" wrapText="1"/>
    </xf>
    <xf numFmtId="3" fontId="0" fillId="0" borderId="13" xfId="40" applyNumberFormat="1" applyFont="1" applyBorder="1" applyAlignment="1">
      <alignment/>
    </xf>
    <xf numFmtId="3" fontId="4" fillId="0" borderId="13" xfId="40" applyNumberFormat="1" applyFont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18" fillId="33" borderId="13" xfId="40" applyNumberFormat="1" applyFont="1" applyFill="1" applyBorder="1" applyAlignment="1">
      <alignment/>
    </xf>
    <xf numFmtId="3" fontId="4" fillId="33" borderId="13" xfId="40" applyNumberFormat="1" applyFont="1" applyFill="1" applyBorder="1" applyAlignment="1">
      <alignment/>
    </xf>
    <xf numFmtId="3" fontId="4" fillId="0" borderId="13" xfId="40" applyNumberFormat="1" applyFont="1" applyFill="1" applyBorder="1" applyAlignment="1">
      <alignment/>
    </xf>
    <xf numFmtId="3" fontId="6" fillId="33" borderId="13" xfId="40" applyNumberFormat="1" applyFont="1" applyFill="1" applyBorder="1" applyAlignment="1">
      <alignment/>
    </xf>
    <xf numFmtId="179" fontId="19" fillId="16" borderId="11" xfId="40" applyNumberFormat="1" applyFont="1" applyFill="1" applyBorder="1" applyAlignment="1">
      <alignment horizontal="center" vertical="center" wrapText="1"/>
    </xf>
    <xf numFmtId="3" fontId="62" fillId="34" borderId="11" xfId="0" applyNumberFormat="1" applyFont="1" applyFill="1" applyBorder="1" applyAlignment="1">
      <alignment/>
    </xf>
    <xf numFmtId="176" fontId="62" fillId="0" borderId="12" xfId="0" applyNumberFormat="1" applyFont="1" applyFill="1" applyBorder="1" applyAlignment="1">
      <alignment/>
    </xf>
    <xf numFmtId="179" fontId="15" fillId="16" borderId="13" xfId="40" applyNumberFormat="1" applyFont="1" applyFill="1" applyBorder="1" applyAlignment="1">
      <alignment horizontal="center" vertical="center" wrapText="1"/>
    </xf>
    <xf numFmtId="3" fontId="62" fillId="0" borderId="13" xfId="0" applyNumberFormat="1" applyFont="1" applyBorder="1" applyAlignment="1">
      <alignment/>
    </xf>
    <xf numFmtId="3" fontId="63" fillId="0" borderId="13" xfId="0" applyNumberFormat="1" applyFont="1" applyBorder="1" applyAlignment="1">
      <alignment/>
    </xf>
    <xf numFmtId="3" fontId="63" fillId="34" borderId="13" xfId="0" applyNumberFormat="1" applyFont="1" applyFill="1" applyBorder="1" applyAlignment="1">
      <alignment/>
    </xf>
    <xf numFmtId="3" fontId="63" fillId="35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176" fontId="62" fillId="0" borderId="12" xfId="0" applyNumberFormat="1" applyFont="1" applyBorder="1" applyAlignment="1">
      <alignment/>
    </xf>
    <xf numFmtId="3" fontId="63" fillId="33" borderId="12" xfId="0" applyNumberFormat="1" applyFont="1" applyFill="1" applyBorder="1" applyAlignment="1">
      <alignment/>
    </xf>
    <xf numFmtId="3" fontId="63" fillId="33" borderId="10" xfId="0" applyNumberFormat="1" applyFont="1" applyFill="1" applyBorder="1" applyAlignment="1">
      <alignment/>
    </xf>
    <xf numFmtId="3" fontId="64" fillId="33" borderId="11" xfId="0" applyNumberFormat="1" applyFont="1" applyFill="1" applyBorder="1" applyAlignment="1">
      <alignment/>
    </xf>
    <xf numFmtId="3" fontId="64" fillId="33" borderId="13" xfId="0" applyNumberFormat="1" applyFont="1" applyFill="1" applyBorder="1" applyAlignment="1">
      <alignment/>
    </xf>
    <xf numFmtId="176" fontId="62" fillId="34" borderId="12" xfId="0" applyNumberFormat="1" applyFont="1" applyFill="1" applyBorder="1" applyAlignment="1">
      <alignment/>
    </xf>
    <xf numFmtId="3" fontId="62" fillId="0" borderId="10" xfId="40" applyNumberFormat="1" applyFont="1" applyBorder="1" applyAlignment="1">
      <alignment horizontal="right" vertical="center"/>
    </xf>
    <xf numFmtId="3" fontId="62" fillId="0" borderId="10" xfId="0" applyNumberFormat="1" applyFont="1" applyFill="1" applyBorder="1" applyAlignment="1">
      <alignment horizontal="right" vertical="center"/>
    </xf>
    <xf numFmtId="3" fontId="63" fillId="33" borderId="10" xfId="40" applyNumberFormat="1" applyFont="1" applyFill="1" applyBorder="1" applyAlignment="1">
      <alignment horizontal="right" vertical="center"/>
    </xf>
    <xf numFmtId="176" fontId="62" fillId="0" borderId="10" xfId="0" applyNumberFormat="1" applyFont="1" applyBorder="1" applyAlignment="1">
      <alignment vertical="center"/>
    </xf>
    <xf numFmtId="176" fontId="62" fillId="34" borderId="10" xfId="0" applyNumberFormat="1" applyFont="1" applyFill="1" applyBorder="1" applyAlignment="1">
      <alignment vertical="center"/>
    </xf>
    <xf numFmtId="176" fontId="63" fillId="34" borderId="10" xfId="0" applyNumberFormat="1" applyFont="1" applyFill="1" applyBorder="1" applyAlignment="1">
      <alignment vertical="center"/>
    </xf>
    <xf numFmtId="176" fontId="62" fillId="0" borderId="10" xfId="0" applyNumberFormat="1" applyFont="1" applyBorder="1" applyAlignment="1">
      <alignment/>
    </xf>
    <xf numFmtId="176" fontId="63" fillId="34" borderId="10" xfId="0" applyNumberFormat="1" applyFont="1" applyFill="1" applyBorder="1" applyAlignment="1">
      <alignment/>
    </xf>
    <xf numFmtId="176" fontId="62" fillId="35" borderId="10" xfId="0" applyNumberFormat="1" applyFont="1" applyFill="1" applyBorder="1" applyAlignment="1">
      <alignment/>
    </xf>
    <xf numFmtId="176" fontId="62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3" fontId="62" fillId="34" borderId="13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15" xfId="0" applyNumberFormat="1" applyFont="1" applyBorder="1" applyAlignment="1">
      <alignment horizontal="left" vertical="center" wrapText="1"/>
    </xf>
    <xf numFmtId="179" fontId="0" fillId="0" borderId="0" xfId="40" applyNumberFormat="1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0" fillId="0" borderId="0" xfId="40" applyNumberFormat="1" applyFont="1" applyAlignment="1">
      <alignment horizontal="center"/>
    </xf>
    <xf numFmtId="0" fontId="8" fillId="33" borderId="17" xfId="0" applyFont="1" applyFill="1" applyBorder="1" applyAlignment="1">
      <alignment horizontal="center" vertical="center" textRotation="90" readingOrder="2"/>
    </xf>
    <xf numFmtId="0" fontId="8" fillId="33" borderId="18" xfId="0" applyFont="1" applyFill="1" applyBorder="1" applyAlignment="1">
      <alignment horizontal="center" vertical="center" textRotation="90" readingOrder="2"/>
    </xf>
    <xf numFmtId="0" fontId="23" fillId="0" borderId="16" xfId="56" applyFont="1" applyFill="1" applyBorder="1" applyAlignment="1">
      <alignment horizontal="center"/>
      <protection/>
    </xf>
    <xf numFmtId="0" fontId="23" fillId="0" borderId="15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D35" sqref="D35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30" customWidth="1"/>
    <col min="5" max="5" width="13.7109375" style="37" customWidth="1"/>
    <col min="6" max="6" width="13.7109375" style="0" customWidth="1"/>
    <col min="7" max="7" width="10.57421875" style="0" customWidth="1"/>
    <col min="8" max="8" width="12.28125" style="38" customWidth="1"/>
    <col min="9" max="9" width="13.28125" style="0" customWidth="1"/>
    <col min="10" max="10" width="11.7109375" style="0" customWidth="1"/>
    <col min="12" max="12" width="13.28125" style="0" customWidth="1"/>
  </cols>
  <sheetData>
    <row r="1" spans="1:8" s="2" customFormat="1" ht="38.25" customHeight="1">
      <c r="A1" s="186" t="s">
        <v>96</v>
      </c>
      <c r="B1" s="186"/>
      <c r="C1" s="186"/>
      <c r="D1" s="186"/>
      <c r="E1" s="186"/>
      <c r="F1" s="186"/>
      <c r="G1" s="186"/>
      <c r="H1" s="186"/>
    </row>
    <row r="2" spans="1:8" s="2" customFormat="1" ht="14.25" customHeight="1">
      <c r="A2" s="190" t="s">
        <v>2</v>
      </c>
      <c r="B2" s="190"/>
      <c r="C2" s="190"/>
      <c r="D2" s="190"/>
      <c r="E2" s="190"/>
      <c r="F2" s="190"/>
      <c r="G2" s="190"/>
      <c r="H2" s="190"/>
    </row>
    <row r="3" spans="1:13" s="4" customFormat="1" ht="66.75" customHeight="1">
      <c r="A3" s="77" t="s">
        <v>5</v>
      </c>
      <c r="B3" s="187" t="s">
        <v>6</v>
      </c>
      <c r="C3" s="187"/>
      <c r="D3" s="3" t="s">
        <v>7</v>
      </c>
      <c r="E3" s="73" t="s">
        <v>101</v>
      </c>
      <c r="F3" s="73" t="s">
        <v>102</v>
      </c>
      <c r="G3" s="73" t="s">
        <v>103</v>
      </c>
      <c r="H3" s="73" t="s">
        <v>104</v>
      </c>
      <c r="I3" s="104" t="s">
        <v>107</v>
      </c>
      <c r="J3" s="104" t="s">
        <v>108</v>
      </c>
      <c r="K3" s="105" t="s">
        <v>109</v>
      </c>
      <c r="L3" s="104" t="s">
        <v>110</v>
      </c>
      <c r="M3" s="121" t="s">
        <v>94</v>
      </c>
    </row>
    <row r="4" spans="1:13" s="8" customFormat="1" ht="12.75" customHeight="1">
      <c r="A4" s="183" t="s">
        <v>4</v>
      </c>
      <c r="B4" s="184"/>
      <c r="C4" s="184"/>
      <c r="D4" s="185"/>
      <c r="E4" s="5"/>
      <c r="F4" s="6"/>
      <c r="G4" s="6"/>
      <c r="H4" s="7"/>
      <c r="I4" s="110"/>
      <c r="J4" s="110"/>
      <c r="K4" s="110"/>
      <c r="L4" s="110"/>
      <c r="M4" s="169"/>
    </row>
    <row r="5" spans="1:13" s="8" customFormat="1" ht="25.5">
      <c r="A5" s="9" t="s">
        <v>8</v>
      </c>
      <c r="B5" s="9" t="s">
        <v>9</v>
      </c>
      <c r="C5" s="10"/>
      <c r="D5" s="11" t="s">
        <v>10</v>
      </c>
      <c r="E5" s="97"/>
      <c r="F5" s="97"/>
      <c r="G5" s="85">
        <v>0</v>
      </c>
      <c r="H5" s="96">
        <f>SUM(E5:G5)</f>
        <v>0</v>
      </c>
      <c r="I5" s="111"/>
      <c r="J5" s="111"/>
      <c r="K5" s="111"/>
      <c r="L5" s="111"/>
      <c r="M5" s="170"/>
    </row>
    <row r="6" spans="1:13" s="8" customFormat="1" ht="25.5">
      <c r="A6" s="12"/>
      <c r="B6" s="12"/>
      <c r="C6" s="13" t="s">
        <v>11</v>
      </c>
      <c r="D6" s="14" t="s">
        <v>12</v>
      </c>
      <c r="E6" s="98">
        <v>2684600</v>
      </c>
      <c r="F6" s="98">
        <v>0</v>
      </c>
      <c r="G6" s="15">
        <v>0</v>
      </c>
      <c r="H6" s="16">
        <f>SUM(E6:G6)</f>
        <v>2684600</v>
      </c>
      <c r="I6" s="110">
        <v>2684600</v>
      </c>
      <c r="J6" s="110">
        <v>0</v>
      </c>
      <c r="K6" s="110">
        <v>0</v>
      </c>
      <c r="L6" s="110">
        <f>SUM(I6:K6)</f>
        <v>2684600</v>
      </c>
      <c r="M6" s="169">
        <v>100</v>
      </c>
    </row>
    <row r="7" spans="1:13" s="8" customFormat="1" ht="25.5">
      <c r="A7" s="9" t="s">
        <v>13</v>
      </c>
      <c r="B7" s="9" t="s">
        <v>14</v>
      </c>
      <c r="C7" s="10"/>
      <c r="D7" s="11" t="s">
        <v>15</v>
      </c>
      <c r="E7" s="95"/>
      <c r="F7" s="95"/>
      <c r="G7" s="17">
        <v>0</v>
      </c>
      <c r="H7" s="17">
        <f>H8</f>
        <v>0</v>
      </c>
      <c r="I7" s="111"/>
      <c r="J7" s="111"/>
      <c r="K7" s="111"/>
      <c r="L7" s="111"/>
      <c r="M7" s="170"/>
    </row>
    <row r="8" spans="1:13" s="8" customFormat="1" ht="38.25">
      <c r="A8" s="18"/>
      <c r="B8" s="18"/>
      <c r="C8" s="13" t="s">
        <v>16</v>
      </c>
      <c r="D8" s="14" t="s">
        <v>17</v>
      </c>
      <c r="E8" s="94"/>
      <c r="F8" s="98"/>
      <c r="G8" s="19">
        <v>0</v>
      </c>
      <c r="H8" s="16"/>
      <c r="I8" s="110"/>
      <c r="J8" s="110"/>
      <c r="K8" s="110"/>
      <c r="L8" s="110"/>
      <c r="M8" s="169"/>
    </row>
    <row r="9" spans="1:13" s="8" customFormat="1" ht="12.75">
      <c r="A9" s="9" t="s">
        <v>18</v>
      </c>
      <c r="B9" s="9" t="s">
        <v>19</v>
      </c>
      <c r="C9" s="10"/>
      <c r="D9" s="11" t="s">
        <v>20</v>
      </c>
      <c r="E9" s="95"/>
      <c r="F9" s="95"/>
      <c r="G9" s="17">
        <v>0</v>
      </c>
      <c r="H9" s="17">
        <f>H10</f>
        <v>0</v>
      </c>
      <c r="I9" s="111"/>
      <c r="J9" s="111"/>
      <c r="K9" s="111"/>
      <c r="L9" s="111"/>
      <c r="M9" s="170"/>
    </row>
    <row r="10" spans="1:13" s="8" customFormat="1" ht="12.75">
      <c r="A10" s="18"/>
      <c r="B10" s="18"/>
      <c r="C10" s="13" t="s">
        <v>21</v>
      </c>
      <c r="D10" s="14" t="s">
        <v>22</v>
      </c>
      <c r="E10" s="94"/>
      <c r="F10" s="94"/>
      <c r="G10" s="16">
        <v>0</v>
      </c>
      <c r="H10" s="16">
        <f>H11</f>
        <v>0</v>
      </c>
      <c r="I10" s="110"/>
      <c r="J10" s="110"/>
      <c r="K10" s="110"/>
      <c r="L10" s="110"/>
      <c r="M10" s="169"/>
    </row>
    <row r="11" spans="1:13" s="8" customFormat="1" ht="30" customHeight="1">
      <c r="A11" s="18"/>
      <c r="B11" s="20"/>
      <c r="C11" s="21"/>
      <c r="D11" s="14" t="s">
        <v>23</v>
      </c>
      <c r="E11" s="98"/>
      <c r="F11" s="98"/>
      <c r="G11" s="19">
        <v>0</v>
      </c>
      <c r="H11" s="16"/>
      <c r="I11" s="110"/>
      <c r="J11" s="110"/>
      <c r="K11" s="110"/>
      <c r="L11" s="110"/>
      <c r="M11" s="169"/>
    </row>
    <row r="12" spans="1:13" s="8" customFormat="1" ht="30" customHeight="1">
      <c r="A12" s="9" t="s">
        <v>24</v>
      </c>
      <c r="B12" s="9" t="s">
        <v>25</v>
      </c>
      <c r="C12" s="10"/>
      <c r="D12" s="11" t="s">
        <v>26</v>
      </c>
      <c r="E12" s="117">
        <v>883524</v>
      </c>
      <c r="F12" s="117">
        <v>201398</v>
      </c>
      <c r="G12" s="117">
        <v>0</v>
      </c>
      <c r="H12" s="117">
        <f>SUM(E12:G12)</f>
        <v>1084922</v>
      </c>
      <c r="I12" s="111">
        <v>785950</v>
      </c>
      <c r="J12" s="111">
        <v>64665</v>
      </c>
      <c r="K12" s="111">
        <v>0</v>
      </c>
      <c r="L12" s="111">
        <f>SUM(I12:K12)</f>
        <v>850615</v>
      </c>
      <c r="M12" s="170">
        <v>78.4</v>
      </c>
    </row>
    <row r="13" spans="1:13" s="8" customFormat="1" ht="18.75" customHeight="1">
      <c r="A13" s="22"/>
      <c r="B13" s="22"/>
      <c r="C13" s="13" t="s">
        <v>27</v>
      </c>
      <c r="D13" s="181" t="s">
        <v>28</v>
      </c>
      <c r="E13" s="178">
        <v>18845</v>
      </c>
      <c r="F13" s="178"/>
      <c r="G13" s="179">
        <v>0</v>
      </c>
      <c r="H13" s="180">
        <v>18845</v>
      </c>
      <c r="I13" s="110">
        <v>18845</v>
      </c>
      <c r="J13" s="110"/>
      <c r="K13" s="110"/>
      <c r="L13" s="110"/>
      <c r="M13" s="169">
        <v>100</v>
      </c>
    </row>
    <row r="14" spans="1:13" s="8" customFormat="1" ht="18.75" customHeight="1">
      <c r="A14" s="22"/>
      <c r="B14" s="22"/>
      <c r="C14" s="13" t="s">
        <v>29</v>
      </c>
      <c r="D14" s="14" t="s">
        <v>30</v>
      </c>
      <c r="E14" s="98"/>
      <c r="F14" s="98"/>
      <c r="G14" s="15">
        <v>0</v>
      </c>
      <c r="H14" s="16">
        <f aca="true" t="shared" si="0" ref="H14:H21">SUM(E14:G14)</f>
        <v>0</v>
      </c>
      <c r="I14" s="110"/>
      <c r="J14" s="110"/>
      <c r="K14" s="110"/>
      <c r="L14" s="110"/>
      <c r="M14" s="169"/>
    </row>
    <row r="15" spans="1:13" s="8" customFormat="1" ht="33.75" customHeight="1">
      <c r="A15" s="9" t="s">
        <v>31</v>
      </c>
      <c r="B15" s="9" t="s">
        <v>32</v>
      </c>
      <c r="C15" s="10"/>
      <c r="D15" s="11" t="s">
        <v>33</v>
      </c>
      <c r="E15" s="95"/>
      <c r="F15" s="95"/>
      <c r="G15" s="17">
        <v>0</v>
      </c>
      <c r="H15" s="17">
        <f t="shared" si="0"/>
        <v>0</v>
      </c>
      <c r="I15" s="111"/>
      <c r="J15" s="111"/>
      <c r="K15" s="111"/>
      <c r="L15" s="111"/>
      <c r="M15" s="170"/>
    </row>
    <row r="16" spans="1:13" s="8" customFormat="1" ht="25.5">
      <c r="A16" s="22"/>
      <c r="B16" s="22"/>
      <c r="C16" s="13" t="s">
        <v>34</v>
      </c>
      <c r="D16" s="14" t="s">
        <v>35</v>
      </c>
      <c r="E16" s="99"/>
      <c r="F16" s="98"/>
      <c r="G16" s="15">
        <v>0</v>
      </c>
      <c r="H16" s="16">
        <f t="shared" si="0"/>
        <v>0</v>
      </c>
      <c r="I16" s="110"/>
      <c r="J16" s="110"/>
      <c r="K16" s="110"/>
      <c r="L16" s="110"/>
      <c r="M16" s="169"/>
    </row>
    <row r="17" spans="1:13" s="8" customFormat="1" ht="12.75">
      <c r="A17" s="9" t="s">
        <v>36</v>
      </c>
      <c r="B17" s="9" t="s">
        <v>37</v>
      </c>
      <c r="C17" s="10"/>
      <c r="D17" s="11" t="s">
        <v>38</v>
      </c>
      <c r="E17" s="100"/>
      <c r="F17" s="100"/>
      <c r="G17" s="23">
        <v>0</v>
      </c>
      <c r="H17" s="17">
        <f t="shared" si="0"/>
        <v>0</v>
      </c>
      <c r="I17" s="111"/>
      <c r="J17" s="111">
        <v>0</v>
      </c>
      <c r="K17" s="111">
        <v>0</v>
      </c>
      <c r="L17" s="111"/>
      <c r="M17" s="170"/>
    </row>
    <row r="18" spans="1:13" s="8" customFormat="1" ht="25.5">
      <c r="A18" s="22"/>
      <c r="B18" s="22"/>
      <c r="C18" s="13" t="s">
        <v>39</v>
      </c>
      <c r="D18" s="14" t="s">
        <v>40</v>
      </c>
      <c r="E18" s="101">
        <v>1213766</v>
      </c>
      <c r="F18" s="98">
        <v>0</v>
      </c>
      <c r="G18" s="15">
        <v>0</v>
      </c>
      <c r="H18" s="16">
        <f t="shared" si="0"/>
        <v>1213766</v>
      </c>
      <c r="I18" s="110">
        <v>1213766</v>
      </c>
      <c r="J18" s="110">
        <v>0</v>
      </c>
      <c r="K18" s="110">
        <v>0</v>
      </c>
      <c r="L18" s="110">
        <f>SUM(I18:K18)</f>
        <v>1213766</v>
      </c>
      <c r="M18" s="169">
        <v>100</v>
      </c>
    </row>
    <row r="19" spans="1:13" s="8" customFormat="1" ht="15.75">
      <c r="A19" s="24" t="s">
        <v>41</v>
      </c>
      <c r="B19" s="25"/>
      <c r="C19" s="25"/>
      <c r="D19" s="11" t="s">
        <v>42</v>
      </c>
      <c r="E19" s="117">
        <v>130189701</v>
      </c>
      <c r="F19" s="117">
        <v>31891164</v>
      </c>
      <c r="G19" s="117">
        <f>SUM(G20:G21)</f>
        <v>0</v>
      </c>
      <c r="H19" s="117">
        <f t="shared" si="0"/>
        <v>162080865</v>
      </c>
      <c r="I19" s="111">
        <v>132615037</v>
      </c>
      <c r="J19" s="111">
        <v>29348782</v>
      </c>
      <c r="K19" s="111"/>
      <c r="L19" s="111">
        <f>SUM(I19:K19)</f>
        <v>161963819</v>
      </c>
      <c r="M19" s="170">
        <v>99.9</v>
      </c>
    </row>
    <row r="20" spans="1:13" s="8" customFormat="1" ht="15.75">
      <c r="A20" s="26"/>
      <c r="B20" s="5"/>
      <c r="C20" s="5"/>
      <c r="D20" s="159" t="s">
        <v>43</v>
      </c>
      <c r="E20" s="102">
        <v>125226244</v>
      </c>
      <c r="F20" s="102">
        <v>25042883</v>
      </c>
      <c r="G20" s="27">
        <v>0</v>
      </c>
      <c r="H20" s="16">
        <f t="shared" si="0"/>
        <v>150269127</v>
      </c>
      <c r="I20" s="110">
        <v>123845413</v>
      </c>
      <c r="J20" s="110">
        <v>25122394</v>
      </c>
      <c r="K20" s="110"/>
      <c r="L20" s="110">
        <f>SUM(I20:J20)</f>
        <v>148967807</v>
      </c>
      <c r="M20" s="169"/>
    </row>
    <row r="21" spans="1:13" s="8" customFormat="1" ht="25.5">
      <c r="A21" s="26"/>
      <c r="B21" s="5"/>
      <c r="C21" s="5"/>
      <c r="D21" s="159" t="s">
        <v>44</v>
      </c>
      <c r="E21" s="102">
        <v>4963457</v>
      </c>
      <c r="F21" s="102">
        <v>6848281</v>
      </c>
      <c r="G21" s="27">
        <v>0</v>
      </c>
      <c r="H21" s="16">
        <f t="shared" si="0"/>
        <v>11811738</v>
      </c>
      <c r="I21" s="110">
        <v>8769624</v>
      </c>
      <c r="J21" s="110">
        <v>4226388</v>
      </c>
      <c r="K21" s="110"/>
      <c r="L21" s="110">
        <f>SUM(I21:J21)</f>
        <v>12996012</v>
      </c>
      <c r="M21" s="169"/>
    </row>
    <row r="22" spans="1:13" s="29" customFormat="1" ht="41.25" customHeight="1">
      <c r="A22" s="24"/>
      <c r="B22" s="24"/>
      <c r="C22" s="24"/>
      <c r="D22" s="28" t="s">
        <v>45</v>
      </c>
      <c r="E22" s="95">
        <f>(E12+E18+E19+E6)</f>
        <v>134971591</v>
      </c>
      <c r="F22" s="95">
        <f>(F12+F18+F19)</f>
        <v>32092562</v>
      </c>
      <c r="G22" s="95">
        <f>(G12+G18+G19)</f>
        <v>0</v>
      </c>
      <c r="H22" s="95">
        <f>(H12+H18+H19+H6)</f>
        <v>167064153</v>
      </c>
      <c r="I22" s="112">
        <f>SUM(I6:I19)-I13</f>
        <v>137299353</v>
      </c>
      <c r="J22" s="112">
        <f>SUM(J6:J19)</f>
        <v>29413447</v>
      </c>
      <c r="K22" s="112">
        <v>0</v>
      </c>
      <c r="L22" s="112">
        <f>SUM(L6+L12+L18+L19)</f>
        <v>166712800</v>
      </c>
      <c r="M22" s="171">
        <v>99.8</v>
      </c>
    </row>
    <row r="23" spans="4:8" s="4" customFormat="1" ht="12.75">
      <c r="D23" s="30"/>
      <c r="E23" s="31"/>
      <c r="F23" s="32"/>
      <c r="G23" s="32"/>
      <c r="H23" s="33"/>
    </row>
    <row r="24" spans="1:8" ht="12.75">
      <c r="A24" s="188" t="s">
        <v>116</v>
      </c>
      <c r="B24" s="189"/>
      <c r="C24" s="189"/>
      <c r="D24" s="189"/>
      <c r="E24" s="34"/>
      <c r="F24" s="35"/>
      <c r="G24" s="35"/>
      <c r="H24" s="36"/>
    </row>
    <row r="25" spans="5:8" ht="12.75">
      <c r="E25" s="182" t="s">
        <v>91</v>
      </c>
      <c r="F25" s="182"/>
      <c r="G25" s="182"/>
      <c r="H25" s="182"/>
    </row>
    <row r="26" spans="5:8" ht="12.75">
      <c r="E26" s="182" t="s">
        <v>0</v>
      </c>
      <c r="F26" s="182"/>
      <c r="G26" s="182"/>
      <c r="H26" s="182"/>
    </row>
  </sheetData>
  <sheetProtection/>
  <mergeCells count="7">
    <mergeCell ref="E25:H25"/>
    <mergeCell ref="E26:H26"/>
    <mergeCell ref="A4:D4"/>
    <mergeCell ref="A1:H1"/>
    <mergeCell ref="B3:C3"/>
    <mergeCell ref="A24:D24"/>
    <mergeCell ref="A2:H2"/>
  </mergeCells>
  <printOptions headings="1"/>
  <pageMargins left="0.25" right="0.25" top="0.75" bottom="0.75" header="0.3" footer="0.3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21" sqref="A21"/>
    </sheetView>
  </sheetViews>
  <sheetFormatPr defaultColWidth="9.140625" defaultRowHeight="12.75"/>
  <cols>
    <col min="1" max="1" width="5.57421875" style="4" customWidth="1"/>
    <col min="2" max="2" width="4.57421875" style="4" customWidth="1"/>
    <col min="3" max="3" width="5.7109375" style="4" customWidth="1"/>
    <col min="4" max="4" width="27.00390625" style="4" customWidth="1"/>
    <col min="5" max="5" width="13.7109375" style="60" customWidth="1"/>
    <col min="6" max="6" width="13.7109375" style="4" customWidth="1"/>
    <col min="7" max="7" width="9.28125" style="4" bestFit="1" customWidth="1"/>
    <col min="8" max="8" width="12.7109375" style="4" customWidth="1"/>
    <col min="9" max="9" width="12.140625" style="0" customWidth="1"/>
    <col min="10" max="10" width="10.7109375" style="0" customWidth="1"/>
    <col min="12" max="12" width="14.140625" style="0" customWidth="1"/>
  </cols>
  <sheetData>
    <row r="1" spans="1:12" s="39" customFormat="1" ht="55.5" customHeight="1">
      <c r="A1" s="186" t="s">
        <v>96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8" s="39" customFormat="1" ht="15.75" customHeight="1">
      <c r="A2" s="190" t="s">
        <v>3</v>
      </c>
      <c r="B2" s="190"/>
      <c r="C2" s="190"/>
      <c r="D2" s="190"/>
      <c r="E2" s="190"/>
      <c r="F2" s="190"/>
      <c r="G2" s="190"/>
      <c r="H2" s="190"/>
    </row>
    <row r="3" spans="1:13" s="30" customFormat="1" ht="83.25" customHeight="1">
      <c r="A3" s="40" t="s">
        <v>46</v>
      </c>
      <c r="B3" s="192" t="s">
        <v>47</v>
      </c>
      <c r="C3" s="193"/>
      <c r="D3" s="41" t="s">
        <v>48</v>
      </c>
      <c r="E3" s="73" t="s">
        <v>97</v>
      </c>
      <c r="F3" s="73" t="s">
        <v>98</v>
      </c>
      <c r="G3" s="73" t="s">
        <v>99</v>
      </c>
      <c r="H3" s="73" t="s">
        <v>100</v>
      </c>
      <c r="I3" s="104" t="s">
        <v>107</v>
      </c>
      <c r="J3" s="104" t="s">
        <v>108</v>
      </c>
      <c r="K3" s="105" t="s">
        <v>111</v>
      </c>
      <c r="L3" s="104" t="s">
        <v>112</v>
      </c>
      <c r="M3" s="121" t="s">
        <v>94</v>
      </c>
    </row>
    <row r="4" spans="1:13" ht="25.5" customHeight="1">
      <c r="A4" s="20"/>
      <c r="B4" s="42"/>
      <c r="C4" s="42"/>
      <c r="D4" s="43" t="s">
        <v>4</v>
      </c>
      <c r="E4" s="92"/>
      <c r="F4" s="92"/>
      <c r="G4" s="92"/>
      <c r="H4" s="76"/>
      <c r="I4" s="113"/>
      <c r="J4" s="113"/>
      <c r="K4" s="113"/>
      <c r="L4" s="113"/>
      <c r="M4" s="172"/>
    </row>
    <row r="5" spans="1:13" ht="12.75">
      <c r="A5" s="20" t="s">
        <v>8</v>
      </c>
      <c r="B5" s="44"/>
      <c r="C5" s="44"/>
      <c r="D5" s="45" t="s">
        <v>49</v>
      </c>
      <c r="E5" s="71"/>
      <c r="F5" s="70"/>
      <c r="G5" s="70"/>
      <c r="H5" s="75">
        <f>SUM(E5:F5)</f>
        <v>0</v>
      </c>
      <c r="I5" s="113"/>
      <c r="J5" s="113"/>
      <c r="K5" s="113">
        <v>0</v>
      </c>
      <c r="L5" s="113">
        <f>SUM(I5:K5)</f>
        <v>0</v>
      </c>
      <c r="M5" s="172"/>
    </row>
    <row r="6" spans="1:13" ht="12.75">
      <c r="A6" s="20"/>
      <c r="B6" s="86" t="s">
        <v>50</v>
      </c>
      <c r="C6" s="44"/>
      <c r="D6" s="1" t="s">
        <v>51</v>
      </c>
      <c r="E6" s="71">
        <v>84266357</v>
      </c>
      <c r="F6" s="70">
        <v>22367453</v>
      </c>
      <c r="G6" s="70">
        <v>0</v>
      </c>
      <c r="H6" s="75">
        <f>SUM(E6:G6)</f>
        <v>106633810</v>
      </c>
      <c r="I6" s="166">
        <v>83790917</v>
      </c>
      <c r="J6" s="167">
        <v>22358498</v>
      </c>
      <c r="K6" s="113"/>
      <c r="L6" s="113">
        <f>SUM(I6:K6)</f>
        <v>106149415</v>
      </c>
      <c r="M6" s="172"/>
    </row>
    <row r="7" spans="1:13" ht="25.5">
      <c r="A7" s="20"/>
      <c r="B7" s="86" t="s">
        <v>52</v>
      </c>
      <c r="C7" s="44"/>
      <c r="D7" s="1" t="s">
        <v>53</v>
      </c>
      <c r="E7" s="71">
        <v>14699897</v>
      </c>
      <c r="F7" s="70">
        <v>3487921</v>
      </c>
      <c r="G7" s="70">
        <v>0</v>
      </c>
      <c r="H7" s="75">
        <f>SUM(E7:G7)</f>
        <v>18187818</v>
      </c>
      <c r="I7" s="166">
        <v>14683897</v>
      </c>
      <c r="J7" s="167">
        <v>3487921</v>
      </c>
      <c r="K7" s="113"/>
      <c r="L7" s="113">
        <f>SUM(I7:K7)</f>
        <v>18171818</v>
      </c>
      <c r="M7" s="172"/>
    </row>
    <row r="8" spans="1:13" ht="12.75">
      <c r="A8" s="20"/>
      <c r="B8" s="86" t="s">
        <v>54</v>
      </c>
      <c r="C8" s="44"/>
      <c r="D8" s="1" t="s">
        <v>55</v>
      </c>
      <c r="E8" s="71">
        <v>36172288</v>
      </c>
      <c r="F8" s="70">
        <v>4070237</v>
      </c>
      <c r="G8" s="70">
        <v>0</v>
      </c>
      <c r="H8" s="75">
        <f>SUM(E8:G8)</f>
        <v>40242525</v>
      </c>
      <c r="I8" s="166">
        <v>30983587</v>
      </c>
      <c r="J8" s="167">
        <v>3567028</v>
      </c>
      <c r="K8" s="113"/>
      <c r="L8" s="113">
        <f>SUM(I8:K8)</f>
        <v>34550615</v>
      </c>
      <c r="M8" s="172"/>
    </row>
    <row r="9" spans="1:13" ht="25.5">
      <c r="A9" s="20"/>
      <c r="B9" s="86" t="s">
        <v>56</v>
      </c>
      <c r="C9" s="44"/>
      <c r="D9" s="47" t="s">
        <v>57</v>
      </c>
      <c r="E9" s="71"/>
      <c r="F9" s="70"/>
      <c r="G9" s="70">
        <v>0</v>
      </c>
      <c r="H9" s="75"/>
      <c r="I9" s="113"/>
      <c r="J9" s="113"/>
      <c r="K9" s="113"/>
      <c r="L9" s="113"/>
      <c r="M9" s="172"/>
    </row>
    <row r="10" spans="1:13" ht="12.75">
      <c r="A10" s="20"/>
      <c r="B10" s="86"/>
      <c r="C10" s="86" t="s">
        <v>58</v>
      </c>
      <c r="D10" s="45" t="s">
        <v>59</v>
      </c>
      <c r="E10" s="71"/>
      <c r="F10" s="70"/>
      <c r="G10" s="70">
        <v>0</v>
      </c>
      <c r="H10" s="75"/>
      <c r="I10" s="113"/>
      <c r="J10" s="113"/>
      <c r="K10" s="113"/>
      <c r="L10" s="113"/>
      <c r="M10" s="172"/>
    </row>
    <row r="11" spans="1:13" s="51" customFormat="1" ht="30">
      <c r="A11" s="48"/>
      <c r="B11" s="87"/>
      <c r="C11" s="49"/>
      <c r="D11" s="50" t="s">
        <v>60</v>
      </c>
      <c r="E11" s="74">
        <f aca="true" t="shared" si="0" ref="E11:L11">SUM(E5:E10)</f>
        <v>135138542</v>
      </c>
      <c r="F11" s="74">
        <f t="shared" si="0"/>
        <v>29925611</v>
      </c>
      <c r="G11" s="74">
        <f t="shared" si="0"/>
        <v>0</v>
      </c>
      <c r="H11" s="74">
        <f t="shared" si="0"/>
        <v>165064153</v>
      </c>
      <c r="I11" s="114">
        <f t="shared" si="0"/>
        <v>129458401</v>
      </c>
      <c r="J11" s="114">
        <f t="shared" si="0"/>
        <v>29413447</v>
      </c>
      <c r="K11" s="114">
        <f t="shared" si="0"/>
        <v>0</v>
      </c>
      <c r="L11" s="114">
        <f t="shared" si="0"/>
        <v>158871848</v>
      </c>
      <c r="M11" s="173"/>
    </row>
    <row r="12" spans="1:13" ht="25.5" customHeight="1">
      <c r="A12" s="22"/>
      <c r="B12" s="88"/>
      <c r="C12" s="42"/>
      <c r="D12" s="43" t="s">
        <v>90</v>
      </c>
      <c r="E12" s="54"/>
      <c r="F12" s="54"/>
      <c r="G12" s="54"/>
      <c r="H12" s="54"/>
      <c r="I12" s="113"/>
      <c r="J12" s="113"/>
      <c r="K12" s="113"/>
      <c r="L12" s="113"/>
      <c r="M12" s="172"/>
    </row>
    <row r="13" spans="1:13" ht="12.75">
      <c r="A13" s="22" t="s">
        <v>13</v>
      </c>
      <c r="B13" s="89"/>
      <c r="C13" s="52"/>
      <c r="D13" s="14" t="s">
        <v>61</v>
      </c>
      <c r="E13" s="54"/>
      <c r="F13" s="46"/>
      <c r="G13" s="46">
        <v>0</v>
      </c>
      <c r="H13" s="46">
        <v>0</v>
      </c>
      <c r="I13" s="113"/>
      <c r="J13" s="113"/>
      <c r="K13" s="113"/>
      <c r="L13" s="113"/>
      <c r="M13" s="172"/>
    </row>
    <row r="14" spans="1:13" ht="12.75">
      <c r="A14" s="22"/>
      <c r="B14" s="90" t="s">
        <v>62</v>
      </c>
      <c r="C14" s="53"/>
      <c r="D14" s="1" t="s">
        <v>63</v>
      </c>
      <c r="E14" s="54">
        <v>2000000</v>
      </c>
      <c r="F14" s="46">
        <v>0</v>
      </c>
      <c r="G14" s="46">
        <v>0</v>
      </c>
      <c r="H14" s="46">
        <f>SUM(E14:G14)</f>
        <v>2000000</v>
      </c>
      <c r="I14" s="113">
        <v>1717967</v>
      </c>
      <c r="J14" s="113">
        <v>0</v>
      </c>
      <c r="K14" s="113"/>
      <c r="L14" s="113">
        <f>SUM(I14:K14)</f>
        <v>1717967</v>
      </c>
      <c r="M14" s="172"/>
    </row>
    <row r="15" spans="1:13" ht="12.75">
      <c r="A15" s="22"/>
      <c r="B15" s="90" t="s">
        <v>64</v>
      </c>
      <c r="C15" s="53"/>
      <c r="D15" s="1" t="s">
        <v>65</v>
      </c>
      <c r="E15" s="54">
        <v>0</v>
      </c>
      <c r="F15" s="46">
        <v>0</v>
      </c>
      <c r="G15" s="46">
        <v>0</v>
      </c>
      <c r="H15" s="46">
        <f>SUM(E15:G15)</f>
        <v>0</v>
      </c>
      <c r="I15" s="113"/>
      <c r="J15" s="113"/>
      <c r="K15" s="113"/>
      <c r="L15" s="113"/>
      <c r="M15" s="172"/>
    </row>
    <row r="16" spans="1:13" ht="25.5">
      <c r="A16" s="22"/>
      <c r="B16" s="90" t="s">
        <v>66</v>
      </c>
      <c r="C16" s="52"/>
      <c r="D16" s="14" t="s">
        <v>67</v>
      </c>
      <c r="E16" s="54"/>
      <c r="F16" s="46"/>
      <c r="G16" s="46">
        <v>0</v>
      </c>
      <c r="H16" s="46">
        <f>SUM(E16:G16)</f>
        <v>0</v>
      </c>
      <c r="I16" s="113"/>
      <c r="J16" s="113"/>
      <c r="K16" s="113"/>
      <c r="L16" s="113"/>
      <c r="M16" s="172"/>
    </row>
    <row r="17" spans="1:13" ht="25.5">
      <c r="A17" s="55"/>
      <c r="B17" s="91"/>
      <c r="C17" s="56"/>
      <c r="D17" s="11" t="s">
        <v>68</v>
      </c>
      <c r="E17" s="57">
        <v>2000000</v>
      </c>
      <c r="F17" s="57">
        <v>0</v>
      </c>
      <c r="G17" s="57">
        <v>0</v>
      </c>
      <c r="H17" s="57">
        <f>SUM(H14:H16)</f>
        <v>2000000</v>
      </c>
      <c r="I17" s="115">
        <f>SUM(I13:I16)</f>
        <v>1717967</v>
      </c>
      <c r="J17" s="115">
        <f>SUM(J13:J16)</f>
        <v>0</v>
      </c>
      <c r="K17" s="115">
        <f>SUM(K13:K16)</f>
        <v>0</v>
      </c>
      <c r="L17" s="115">
        <f>SUM(L13:L16)</f>
        <v>1717967</v>
      </c>
      <c r="M17" s="174"/>
    </row>
    <row r="18" spans="1:13" ht="12.75">
      <c r="A18" s="55"/>
      <c r="B18" s="55"/>
      <c r="C18" s="55"/>
      <c r="D18" s="11" t="s">
        <v>69</v>
      </c>
      <c r="E18" s="58">
        <f>(E11+E17)</f>
        <v>137138542</v>
      </c>
      <c r="F18" s="58">
        <f>(F11+F17)</f>
        <v>29925611</v>
      </c>
      <c r="G18" s="58">
        <f>(G11+G17)</f>
        <v>0</v>
      </c>
      <c r="H18" s="72">
        <f>SUM(H11+H17)</f>
        <v>167064153</v>
      </c>
      <c r="I18" s="168">
        <f>SUM(I11+I17)</f>
        <v>131176368</v>
      </c>
      <c r="J18" s="168">
        <f>SUM(J11+J17)</f>
        <v>29413447</v>
      </c>
      <c r="K18" s="115">
        <v>0</v>
      </c>
      <c r="L18" s="115">
        <f>SUM(L11+L17)</f>
        <v>160589815</v>
      </c>
      <c r="M18" s="175"/>
    </row>
    <row r="19" spans="1:8" ht="12.75">
      <c r="A19" s="42"/>
      <c r="B19" s="42"/>
      <c r="C19" s="42"/>
      <c r="D19" s="42"/>
      <c r="E19" s="59"/>
      <c r="F19" s="42"/>
      <c r="G19" s="42"/>
      <c r="H19" s="42"/>
    </row>
    <row r="20" spans="1:4" ht="12.75">
      <c r="A20" s="194" t="s">
        <v>116</v>
      </c>
      <c r="B20" s="195"/>
      <c r="C20" s="195"/>
      <c r="D20" s="195"/>
    </row>
    <row r="21" spans="5:8" ht="12.75">
      <c r="E21" s="191" t="s">
        <v>91</v>
      </c>
      <c r="F21" s="191"/>
      <c r="G21" s="191"/>
      <c r="H21" s="191"/>
    </row>
    <row r="22" spans="5:8" ht="12.75">
      <c r="E22" s="191" t="s">
        <v>0</v>
      </c>
      <c r="F22" s="191"/>
      <c r="G22" s="191"/>
      <c r="H22" s="191"/>
    </row>
  </sheetData>
  <sheetProtection/>
  <mergeCells count="6">
    <mergeCell ref="E22:H22"/>
    <mergeCell ref="B3:C3"/>
    <mergeCell ref="A20:D20"/>
    <mergeCell ref="E21:H21"/>
    <mergeCell ref="A2:H2"/>
    <mergeCell ref="A1:L1"/>
  </mergeCells>
  <printOptions headings="1"/>
  <pageMargins left="0.25" right="0.25" top="0.75" bottom="0.75" header="0.3" footer="0.3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9.57421875" style="62" customWidth="1"/>
    <col min="2" max="2" width="7.8515625" style="62" customWidth="1"/>
    <col min="3" max="3" width="8.7109375" style="62" customWidth="1"/>
    <col min="4" max="4" width="9.140625" style="62" customWidth="1"/>
    <col min="5" max="5" width="8.57421875" style="62" customWidth="1"/>
    <col min="6" max="6" width="10.00390625" style="62" customWidth="1"/>
    <col min="7" max="16384" width="9.140625" style="62" customWidth="1"/>
  </cols>
  <sheetData>
    <row r="1" spans="1:11" ht="41.25" customHeight="1">
      <c r="A1" s="196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>
      <c r="A2" s="63" t="s">
        <v>79</v>
      </c>
      <c r="B2" s="202" t="s">
        <v>95</v>
      </c>
      <c r="C2" s="203"/>
      <c r="D2" s="203"/>
      <c r="E2" s="203"/>
      <c r="F2" s="204"/>
      <c r="G2" s="198" t="s">
        <v>113</v>
      </c>
      <c r="H2" s="199"/>
      <c r="I2" s="199"/>
      <c r="J2" s="199"/>
      <c r="K2" s="200"/>
    </row>
    <row r="3" spans="1:11" ht="36">
      <c r="A3" s="64" t="s">
        <v>80</v>
      </c>
      <c r="B3" s="65" t="s">
        <v>81</v>
      </c>
      <c r="C3" s="65" t="s">
        <v>82</v>
      </c>
      <c r="D3" s="65" t="s">
        <v>83</v>
      </c>
      <c r="E3" s="65" t="s">
        <v>84</v>
      </c>
      <c r="F3" s="64" t="s">
        <v>85</v>
      </c>
      <c r="G3" s="106" t="s">
        <v>81</v>
      </c>
      <c r="H3" s="106" t="s">
        <v>82</v>
      </c>
      <c r="I3" s="106" t="s">
        <v>83</v>
      </c>
      <c r="J3" s="106" t="s">
        <v>84</v>
      </c>
      <c r="K3" s="107" t="s">
        <v>85</v>
      </c>
    </row>
    <row r="4" spans="1:11" ht="12.75">
      <c r="A4" s="66"/>
      <c r="B4" s="67" t="s">
        <v>86</v>
      </c>
      <c r="C4" s="67" t="s">
        <v>86</v>
      </c>
      <c r="D4" s="67" t="s">
        <v>87</v>
      </c>
      <c r="E4" s="67" t="s">
        <v>87</v>
      </c>
      <c r="F4" s="63" t="s">
        <v>87</v>
      </c>
      <c r="G4" s="108" t="s">
        <v>86</v>
      </c>
      <c r="H4" s="108" t="s">
        <v>86</v>
      </c>
      <c r="I4" s="108" t="s">
        <v>87</v>
      </c>
      <c r="J4" s="108" t="s">
        <v>87</v>
      </c>
      <c r="K4" s="109" t="s">
        <v>87</v>
      </c>
    </row>
    <row r="5" spans="1:11" ht="22.5">
      <c r="A5" s="68" t="s">
        <v>88</v>
      </c>
      <c r="B5" s="20">
        <v>26</v>
      </c>
      <c r="C5" s="20">
        <v>0</v>
      </c>
      <c r="D5" s="22">
        <v>2</v>
      </c>
      <c r="E5" s="22">
        <v>0</v>
      </c>
      <c r="F5" s="9">
        <f>SUM(B5:E5)</f>
        <v>28</v>
      </c>
      <c r="G5" s="20">
        <v>24</v>
      </c>
      <c r="H5" s="20">
        <v>1</v>
      </c>
      <c r="I5" s="22">
        <v>2</v>
      </c>
      <c r="J5" s="22">
        <v>0</v>
      </c>
      <c r="K5" s="9">
        <f>SUM(G5:J5)</f>
        <v>27</v>
      </c>
    </row>
    <row r="6" spans="1:11" ht="12.75">
      <c r="A6" s="69" t="s">
        <v>89</v>
      </c>
      <c r="B6" s="11">
        <f>SUM(B5:B5)</f>
        <v>26</v>
      </c>
      <c r="C6" s="11">
        <f>SUM(C5:C5)</f>
        <v>0</v>
      </c>
      <c r="D6" s="11">
        <f>SUM(D5:D5)</f>
        <v>2</v>
      </c>
      <c r="E6" s="11">
        <f>SUM(E5:E5)</f>
        <v>0</v>
      </c>
      <c r="F6" s="11">
        <f>SUM(B6:E6)</f>
        <v>28</v>
      </c>
      <c r="G6" s="11">
        <f>SUM(G5:G5)</f>
        <v>24</v>
      </c>
      <c r="H6" s="11">
        <f>SUM(H5:H5)</f>
        <v>1</v>
      </c>
      <c r="I6" s="11">
        <f>SUM(I5:I5)</f>
        <v>2</v>
      </c>
      <c r="J6" s="11">
        <f>SUM(J5:J5)</f>
        <v>0</v>
      </c>
      <c r="K6" s="11">
        <f>SUM(G6:J6)</f>
        <v>27</v>
      </c>
    </row>
    <row r="8" spans="1:3" ht="12.75">
      <c r="A8" s="188" t="s">
        <v>114</v>
      </c>
      <c r="B8" s="188"/>
      <c r="C8" s="188"/>
    </row>
    <row r="9" spans="3:6" ht="12.75">
      <c r="C9" s="201" t="s">
        <v>91</v>
      </c>
      <c r="D9" s="201"/>
      <c r="E9" s="201"/>
      <c r="F9" s="201"/>
    </row>
    <row r="10" spans="3:6" ht="12.75">
      <c r="C10" s="201" t="s">
        <v>0</v>
      </c>
      <c r="D10" s="201"/>
      <c r="E10" s="201"/>
      <c r="F10" s="201"/>
    </row>
  </sheetData>
  <sheetProtection/>
  <mergeCells count="6">
    <mergeCell ref="A1:K1"/>
    <mergeCell ref="G2:K2"/>
    <mergeCell ref="C10:F10"/>
    <mergeCell ref="B2:F2"/>
    <mergeCell ref="A8:C8"/>
    <mergeCell ref="C9:F9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1" sqref="A31"/>
    </sheetView>
  </sheetViews>
  <sheetFormatPr defaultColWidth="9.140625" defaultRowHeight="12.75"/>
  <cols>
    <col min="1" max="1" width="6.421875" style="0" customWidth="1"/>
    <col min="2" max="2" width="31.57421875" style="0" bestFit="1" customWidth="1"/>
    <col min="3" max="4" width="12.7109375" style="61" customWidth="1"/>
    <col min="5" max="5" width="10.8515625" style="61" customWidth="1"/>
    <col min="6" max="6" width="12.8515625" style="61" customWidth="1"/>
    <col min="7" max="7" width="12.00390625" style="0" customWidth="1"/>
    <col min="8" max="8" width="10.7109375" style="0" customWidth="1"/>
    <col min="10" max="10" width="13.140625" style="0" customWidth="1"/>
  </cols>
  <sheetData>
    <row r="1" spans="1:10" ht="20.25">
      <c r="A1" s="206" t="s">
        <v>4</v>
      </c>
      <c r="B1" s="208" t="s">
        <v>106</v>
      </c>
      <c r="C1" s="209"/>
      <c r="D1" s="209"/>
      <c r="E1" s="209"/>
      <c r="F1" s="209"/>
      <c r="G1" s="209"/>
      <c r="H1" s="209"/>
      <c r="I1" s="209"/>
      <c r="J1" s="209"/>
    </row>
    <row r="2" spans="1:11" ht="71.25" customHeight="1">
      <c r="A2" s="207"/>
      <c r="B2" s="127" t="s">
        <v>7</v>
      </c>
      <c r="C2" s="125" t="s">
        <v>101</v>
      </c>
      <c r="D2" s="73" t="s">
        <v>102</v>
      </c>
      <c r="E2" s="130" t="s">
        <v>103</v>
      </c>
      <c r="F2" s="142" t="s">
        <v>104</v>
      </c>
      <c r="G2" s="137" t="s">
        <v>107</v>
      </c>
      <c r="H2" s="104" t="s">
        <v>108</v>
      </c>
      <c r="I2" s="150" t="s">
        <v>109</v>
      </c>
      <c r="J2" s="153" t="s">
        <v>110</v>
      </c>
      <c r="K2" s="137" t="s">
        <v>94</v>
      </c>
    </row>
    <row r="3" spans="1:11" ht="12.75" customHeight="1">
      <c r="A3" s="207"/>
      <c r="B3" s="1" t="s">
        <v>51</v>
      </c>
      <c r="C3" s="79">
        <v>84266357</v>
      </c>
      <c r="D3" s="80">
        <v>22367453</v>
      </c>
      <c r="E3" s="131">
        <v>0</v>
      </c>
      <c r="F3" s="143">
        <f>SUM(C3:E3)</f>
        <v>106633810</v>
      </c>
      <c r="G3" s="138">
        <v>83790917</v>
      </c>
      <c r="H3" s="113">
        <v>22358498</v>
      </c>
      <c r="I3" s="118">
        <v>0</v>
      </c>
      <c r="J3" s="154">
        <f>SUM(G3:I3)</f>
        <v>106149415</v>
      </c>
      <c r="K3" s="152">
        <v>99.5</v>
      </c>
    </row>
    <row r="4" spans="1:11" ht="25.5">
      <c r="A4" s="207"/>
      <c r="B4" s="45" t="s">
        <v>92</v>
      </c>
      <c r="C4" s="79">
        <v>14699897</v>
      </c>
      <c r="D4" s="80">
        <v>3487921</v>
      </c>
      <c r="E4" s="131">
        <v>0</v>
      </c>
      <c r="F4" s="143">
        <f>SUM(C4:E4)</f>
        <v>18187818</v>
      </c>
      <c r="G4" s="138">
        <v>14683897</v>
      </c>
      <c r="H4" s="113">
        <v>3487921</v>
      </c>
      <c r="I4" s="118">
        <v>0</v>
      </c>
      <c r="J4" s="154">
        <f>SUM(G4:I4)</f>
        <v>18171818</v>
      </c>
      <c r="K4" s="152">
        <v>99.9</v>
      </c>
    </row>
    <row r="5" spans="1:11" ht="12.75">
      <c r="A5" s="207"/>
      <c r="B5" s="1" t="s">
        <v>55</v>
      </c>
      <c r="C5" s="79">
        <v>36172288</v>
      </c>
      <c r="D5" s="80">
        <v>4070237</v>
      </c>
      <c r="E5" s="131">
        <v>0</v>
      </c>
      <c r="F5" s="143">
        <f>SUM(C5:E5)</f>
        <v>40242525</v>
      </c>
      <c r="G5" s="138">
        <v>30983587</v>
      </c>
      <c r="H5" s="113">
        <v>3567028</v>
      </c>
      <c r="I5" s="118">
        <v>0</v>
      </c>
      <c r="J5" s="154">
        <f>SUM(G5:I5)</f>
        <v>34550615</v>
      </c>
      <c r="K5" s="152">
        <v>85.9</v>
      </c>
    </row>
    <row r="6" spans="1:11" ht="12.75">
      <c r="A6" s="207"/>
      <c r="B6" s="47" t="s">
        <v>57</v>
      </c>
      <c r="C6" s="79"/>
      <c r="D6" s="80"/>
      <c r="E6" s="131">
        <v>0</v>
      </c>
      <c r="F6" s="143">
        <f>SUM(C6:E6)</f>
        <v>0</v>
      </c>
      <c r="G6" s="138"/>
      <c r="H6" s="113"/>
      <c r="I6" s="118"/>
      <c r="J6" s="154"/>
      <c r="K6" s="160"/>
    </row>
    <row r="7" spans="1:11" ht="12.75">
      <c r="A7" s="207"/>
      <c r="B7" s="45" t="s">
        <v>59</v>
      </c>
      <c r="C7" s="79"/>
      <c r="D7" s="80"/>
      <c r="E7" s="131">
        <v>0</v>
      </c>
      <c r="F7" s="143">
        <f>SUM(C7:E7)</f>
        <v>0</v>
      </c>
      <c r="G7" s="138"/>
      <c r="H7" s="113"/>
      <c r="I7" s="118"/>
      <c r="J7" s="154"/>
      <c r="K7" s="160"/>
    </row>
    <row r="8" spans="1:11" ht="12.75">
      <c r="A8" s="207"/>
      <c r="B8" s="128" t="s">
        <v>71</v>
      </c>
      <c r="C8" s="79">
        <f aca="true" t="shared" si="0" ref="C8:J8">SUM(C3:C7)</f>
        <v>135138542</v>
      </c>
      <c r="D8" s="79">
        <f t="shared" si="0"/>
        <v>29925611</v>
      </c>
      <c r="E8" s="132">
        <f t="shared" si="0"/>
        <v>0</v>
      </c>
      <c r="F8" s="144">
        <f t="shared" si="0"/>
        <v>165064153</v>
      </c>
      <c r="G8" s="139">
        <f t="shared" si="0"/>
        <v>129458401</v>
      </c>
      <c r="H8" s="122">
        <f t="shared" si="0"/>
        <v>29413447</v>
      </c>
      <c r="I8" s="119">
        <f t="shared" si="0"/>
        <v>0</v>
      </c>
      <c r="J8" s="155">
        <f t="shared" si="0"/>
        <v>158871848</v>
      </c>
      <c r="K8" s="152">
        <v>96.2</v>
      </c>
    </row>
    <row r="9" spans="1:11" ht="12.75">
      <c r="A9" s="207"/>
      <c r="B9" s="14" t="s">
        <v>61</v>
      </c>
      <c r="C9" s="79"/>
      <c r="D9" s="80"/>
      <c r="E9" s="131">
        <v>0</v>
      </c>
      <c r="F9" s="143">
        <v>0</v>
      </c>
      <c r="G9" s="138"/>
      <c r="H9" s="113"/>
      <c r="I9" s="118"/>
      <c r="J9" s="154"/>
      <c r="K9" s="160"/>
    </row>
    <row r="10" spans="1:11" ht="12.75">
      <c r="A10" s="207"/>
      <c r="B10" s="1" t="s">
        <v>63</v>
      </c>
      <c r="C10" s="79">
        <v>2000000</v>
      </c>
      <c r="D10" s="80">
        <v>0</v>
      </c>
      <c r="E10" s="131">
        <v>0</v>
      </c>
      <c r="F10" s="143">
        <v>2000000</v>
      </c>
      <c r="G10" s="138">
        <v>1717967</v>
      </c>
      <c r="H10" s="113">
        <v>0</v>
      </c>
      <c r="I10" s="118">
        <v>0</v>
      </c>
      <c r="J10" s="154">
        <v>1717967</v>
      </c>
      <c r="K10" s="160">
        <v>85.9</v>
      </c>
    </row>
    <row r="11" spans="1:11" ht="12.75">
      <c r="A11" s="207"/>
      <c r="B11" s="1" t="s">
        <v>65</v>
      </c>
      <c r="C11" s="79">
        <v>0</v>
      </c>
      <c r="D11" s="80">
        <v>0</v>
      </c>
      <c r="E11" s="131">
        <v>0</v>
      </c>
      <c r="F11" s="143">
        <v>0</v>
      </c>
      <c r="G11" s="138"/>
      <c r="H11" s="113"/>
      <c r="I11" s="118"/>
      <c r="J11" s="154"/>
      <c r="K11" s="160"/>
    </row>
    <row r="12" spans="1:11" ht="12.75">
      <c r="A12" s="207"/>
      <c r="B12" s="14" t="s">
        <v>67</v>
      </c>
      <c r="C12" s="79"/>
      <c r="D12" s="80"/>
      <c r="E12" s="131">
        <v>0</v>
      </c>
      <c r="F12" s="143">
        <v>0</v>
      </c>
      <c r="G12" s="138">
        <v>0</v>
      </c>
      <c r="H12" s="113"/>
      <c r="I12" s="118"/>
      <c r="J12" s="154"/>
      <c r="K12" s="160"/>
    </row>
    <row r="13" spans="1:11" ht="12.75">
      <c r="A13" s="207"/>
      <c r="B13" s="128" t="s">
        <v>1</v>
      </c>
      <c r="C13" s="81">
        <f>SUM(C9:C12)</f>
        <v>2000000</v>
      </c>
      <c r="D13" s="81">
        <f>SUM(D9:D12)</f>
        <v>0</v>
      </c>
      <c r="E13" s="133">
        <f>SUM(E9:E12)</f>
        <v>0</v>
      </c>
      <c r="F13" s="144">
        <v>2000000</v>
      </c>
      <c r="G13" s="139">
        <v>1717967</v>
      </c>
      <c r="H13" s="122">
        <v>0</v>
      </c>
      <c r="I13" s="119">
        <v>0</v>
      </c>
      <c r="J13" s="155">
        <v>1717967</v>
      </c>
      <c r="K13" s="160">
        <v>85.9</v>
      </c>
    </row>
    <row r="14" spans="1:11" ht="19.5" customHeight="1">
      <c r="A14" s="207"/>
      <c r="B14" s="123" t="s">
        <v>72</v>
      </c>
      <c r="C14" s="126">
        <f aca="true" t="shared" si="1" ref="C14:I14">(C8+C13)</f>
        <v>137138542</v>
      </c>
      <c r="D14" s="124">
        <f t="shared" si="1"/>
        <v>29925611</v>
      </c>
      <c r="E14" s="134">
        <f t="shared" si="1"/>
        <v>0</v>
      </c>
      <c r="F14" s="93">
        <f>SUM(F8+F13)</f>
        <v>167064153</v>
      </c>
      <c r="G14" s="161">
        <f t="shared" si="1"/>
        <v>131176368</v>
      </c>
      <c r="H14" s="162">
        <f t="shared" si="1"/>
        <v>29413447</v>
      </c>
      <c r="I14" s="163">
        <f t="shared" si="1"/>
        <v>0</v>
      </c>
      <c r="J14" s="164">
        <f>(J8+J13)</f>
        <v>160589815</v>
      </c>
      <c r="K14" s="165">
        <v>96.1</v>
      </c>
    </row>
    <row r="15" spans="1:11" ht="25.5">
      <c r="A15" s="207"/>
      <c r="B15" s="14" t="s">
        <v>10</v>
      </c>
      <c r="C15" s="82">
        <v>2684600</v>
      </c>
      <c r="D15" s="83">
        <v>0</v>
      </c>
      <c r="E15" s="135">
        <v>0</v>
      </c>
      <c r="F15" s="145">
        <f>SUM(C15:E15)</f>
        <v>2684600</v>
      </c>
      <c r="G15" s="138">
        <v>2684600</v>
      </c>
      <c r="H15" s="113">
        <v>0</v>
      </c>
      <c r="I15" s="118">
        <v>0</v>
      </c>
      <c r="J15" s="154">
        <v>2684600</v>
      </c>
      <c r="K15" s="160">
        <v>100</v>
      </c>
    </row>
    <row r="16" spans="1:11" ht="22.5">
      <c r="A16" s="207"/>
      <c r="B16" s="176" t="s">
        <v>15</v>
      </c>
      <c r="C16" s="82"/>
      <c r="D16" s="83"/>
      <c r="E16" s="135">
        <v>0</v>
      </c>
      <c r="F16" s="145">
        <f aca="true" t="shared" si="2" ref="F16:F22">SUM(C16:E16)</f>
        <v>0</v>
      </c>
      <c r="G16" s="138"/>
      <c r="H16" s="113"/>
      <c r="I16" s="118"/>
      <c r="J16" s="154"/>
      <c r="K16" s="160"/>
    </row>
    <row r="17" spans="1:11" ht="12.75">
      <c r="A17" s="207"/>
      <c r="B17" s="14" t="s">
        <v>20</v>
      </c>
      <c r="C17" s="82"/>
      <c r="D17" s="83"/>
      <c r="E17" s="135">
        <v>0</v>
      </c>
      <c r="F17" s="145">
        <f t="shared" si="2"/>
        <v>0</v>
      </c>
      <c r="G17" s="138"/>
      <c r="H17" s="113"/>
      <c r="I17" s="118"/>
      <c r="J17" s="154"/>
      <c r="K17" s="160"/>
    </row>
    <row r="18" spans="1:11" ht="12.75">
      <c r="A18" s="207"/>
      <c r="B18" s="176" t="s">
        <v>115</v>
      </c>
      <c r="C18" s="82">
        <v>18845</v>
      </c>
      <c r="D18" s="83">
        <v>0</v>
      </c>
      <c r="E18" s="135"/>
      <c r="F18" s="145">
        <f t="shared" si="2"/>
        <v>18845</v>
      </c>
      <c r="G18" s="138">
        <v>18845</v>
      </c>
      <c r="H18" s="113">
        <v>0</v>
      </c>
      <c r="I18" s="118">
        <v>0</v>
      </c>
      <c r="J18" s="154">
        <v>18845</v>
      </c>
      <c r="K18" s="160">
        <v>100</v>
      </c>
    </row>
    <row r="19" spans="1:11" ht="12.75">
      <c r="A19" s="207"/>
      <c r="B19" s="14" t="s">
        <v>26</v>
      </c>
      <c r="C19" s="82">
        <v>864679</v>
      </c>
      <c r="D19" s="83">
        <v>201398</v>
      </c>
      <c r="E19" s="135"/>
      <c r="F19" s="145">
        <f>SUM(C19:E19)</f>
        <v>1066077</v>
      </c>
      <c r="G19" s="138">
        <v>767105</v>
      </c>
      <c r="H19" s="113">
        <v>64665</v>
      </c>
      <c r="I19" s="118">
        <v>0</v>
      </c>
      <c r="J19" s="154">
        <f>SUM(G19:I19)</f>
        <v>831770</v>
      </c>
      <c r="K19" s="160">
        <v>78</v>
      </c>
    </row>
    <row r="20" spans="1:11" ht="12.75">
      <c r="A20" s="207"/>
      <c r="B20" s="14" t="s">
        <v>73</v>
      </c>
      <c r="C20" s="82"/>
      <c r="D20" s="83"/>
      <c r="E20" s="135">
        <v>0</v>
      </c>
      <c r="F20" s="145">
        <f t="shared" si="2"/>
        <v>0</v>
      </c>
      <c r="G20" s="138"/>
      <c r="H20" s="113"/>
      <c r="I20" s="118"/>
      <c r="J20" s="154"/>
      <c r="K20" s="160"/>
    </row>
    <row r="21" spans="1:11" ht="12.75">
      <c r="A21" s="207"/>
      <c r="B21" s="14" t="s">
        <v>33</v>
      </c>
      <c r="C21" s="82"/>
      <c r="D21" s="83"/>
      <c r="E21" s="135">
        <v>0</v>
      </c>
      <c r="F21" s="145">
        <f t="shared" si="2"/>
        <v>0</v>
      </c>
      <c r="G21" s="138"/>
      <c r="H21" s="113"/>
      <c r="I21" s="118"/>
      <c r="J21" s="154"/>
      <c r="K21" s="160"/>
    </row>
    <row r="22" spans="1:11" ht="12.75">
      <c r="A22" s="207"/>
      <c r="B22" s="176" t="s">
        <v>74</v>
      </c>
      <c r="C22" s="82"/>
      <c r="D22" s="83"/>
      <c r="E22" s="135">
        <v>0</v>
      </c>
      <c r="F22" s="145">
        <f t="shared" si="2"/>
        <v>0</v>
      </c>
      <c r="G22" s="138"/>
      <c r="H22" s="113"/>
      <c r="I22" s="118"/>
      <c r="J22" s="154"/>
      <c r="K22" s="160"/>
    </row>
    <row r="23" spans="1:11" ht="24.75" customHeight="1">
      <c r="A23" s="207"/>
      <c r="B23" s="176" t="s">
        <v>93</v>
      </c>
      <c r="C23" s="82">
        <v>1213766</v>
      </c>
      <c r="D23" s="83">
        <v>0</v>
      </c>
      <c r="E23" s="135">
        <v>0</v>
      </c>
      <c r="F23" s="145">
        <v>1213766</v>
      </c>
      <c r="G23" s="138">
        <v>1213766</v>
      </c>
      <c r="H23" s="113">
        <v>0</v>
      </c>
      <c r="I23" s="118">
        <v>0</v>
      </c>
      <c r="J23" s="154">
        <v>1213766</v>
      </c>
      <c r="K23" s="160">
        <v>100</v>
      </c>
    </row>
    <row r="24" spans="1:11" ht="19.5" customHeight="1">
      <c r="A24" s="207"/>
      <c r="B24" s="123" t="s">
        <v>75</v>
      </c>
      <c r="C24" s="78">
        <f>SUM(C15:C23)</f>
        <v>4781890</v>
      </c>
      <c r="D24" s="78">
        <f>SUM(D15:D23)</f>
        <v>201398</v>
      </c>
      <c r="E24" s="103">
        <f>SUM(E15:E23)</f>
        <v>0</v>
      </c>
      <c r="F24" s="146">
        <f>SUM(F15:F23)</f>
        <v>4983288</v>
      </c>
      <c r="G24" s="140">
        <f>SUM(G15:G23)</f>
        <v>4684316</v>
      </c>
      <c r="H24" s="116">
        <f>SUM(H19:H23)</f>
        <v>64665</v>
      </c>
      <c r="I24" s="151">
        <f>SUM(I19:I23)</f>
        <v>0</v>
      </c>
      <c r="J24" s="156">
        <f>SUM(J15:J23)</f>
        <v>4748981</v>
      </c>
      <c r="K24" s="165">
        <v>95.3</v>
      </c>
    </row>
    <row r="25" spans="1:11" ht="12.75">
      <c r="A25" s="207"/>
      <c r="B25" s="129" t="s">
        <v>70</v>
      </c>
      <c r="C25" s="84">
        <v>132356652</v>
      </c>
      <c r="D25" s="84">
        <v>29724213</v>
      </c>
      <c r="E25" s="136">
        <v>0</v>
      </c>
      <c r="F25" s="147">
        <f>SUM(C25:E25)</f>
        <v>162080865</v>
      </c>
      <c r="G25" s="141">
        <v>132615037</v>
      </c>
      <c r="H25" s="115">
        <v>29348782</v>
      </c>
      <c r="I25" s="120"/>
      <c r="J25" s="177">
        <v>161963819</v>
      </c>
      <c r="K25" s="165">
        <v>99.9</v>
      </c>
    </row>
    <row r="26" spans="1:11" ht="12.75">
      <c r="A26" s="207"/>
      <c r="B26" s="158" t="s">
        <v>76</v>
      </c>
      <c r="C26" s="82">
        <v>125226244</v>
      </c>
      <c r="D26" s="83">
        <v>25042883</v>
      </c>
      <c r="E26" s="135">
        <v>0</v>
      </c>
      <c r="F26" s="148">
        <f>SUM(C26:E26)</f>
        <v>150269127</v>
      </c>
      <c r="G26" s="138">
        <v>123845413</v>
      </c>
      <c r="H26" s="113">
        <v>25122394</v>
      </c>
      <c r="I26" s="118"/>
      <c r="J26" s="154">
        <f>SUM(G26:I26)</f>
        <v>148967807</v>
      </c>
      <c r="K26" s="160"/>
    </row>
    <row r="27" spans="1:11" ht="12.75">
      <c r="A27" s="207"/>
      <c r="B27" s="158" t="s">
        <v>77</v>
      </c>
      <c r="C27" s="82">
        <v>7130408</v>
      </c>
      <c r="D27" s="83">
        <v>4681330</v>
      </c>
      <c r="E27" s="135">
        <f>(E25-E26)</f>
        <v>0</v>
      </c>
      <c r="F27" s="148">
        <f>SUM(C27:E27)</f>
        <v>11811738</v>
      </c>
      <c r="G27" s="138">
        <v>8769624</v>
      </c>
      <c r="H27" s="113">
        <v>4226388</v>
      </c>
      <c r="I27" s="118"/>
      <c r="J27" s="154">
        <v>12996012</v>
      </c>
      <c r="K27" s="160"/>
    </row>
    <row r="28" spans="1:11" ht="22.5" customHeight="1">
      <c r="A28" s="207"/>
      <c r="B28" s="129" t="s">
        <v>78</v>
      </c>
      <c r="C28" s="84">
        <f>(C24+C25)</f>
        <v>137138542</v>
      </c>
      <c r="D28" s="84">
        <f>(D24+D25)</f>
        <v>29925611</v>
      </c>
      <c r="E28" s="136">
        <f>(E24+E25)</f>
        <v>0</v>
      </c>
      <c r="F28" s="149">
        <f>(F24+F25)</f>
        <v>167064153</v>
      </c>
      <c r="G28" s="141">
        <v>137299353</v>
      </c>
      <c r="H28" s="115">
        <v>29413447</v>
      </c>
      <c r="I28" s="120">
        <v>0</v>
      </c>
      <c r="J28" s="157">
        <f>SUM(J24:J25)</f>
        <v>166712800</v>
      </c>
      <c r="K28" s="165">
        <v>99.8</v>
      </c>
    </row>
    <row r="30" spans="1:3" ht="12.75">
      <c r="A30" s="188" t="s">
        <v>116</v>
      </c>
      <c r="B30" s="189"/>
      <c r="C30" s="189"/>
    </row>
    <row r="32" spans="4:6" ht="12.75">
      <c r="D32" s="205" t="s">
        <v>91</v>
      </c>
      <c r="E32" s="205"/>
      <c r="F32" s="205"/>
    </row>
    <row r="33" spans="4:6" ht="12.75">
      <c r="D33" s="205" t="s">
        <v>0</v>
      </c>
      <c r="E33" s="205"/>
      <c r="F33" s="205"/>
    </row>
  </sheetData>
  <sheetProtection/>
  <mergeCells count="5">
    <mergeCell ref="D33:F33"/>
    <mergeCell ref="A1:A28"/>
    <mergeCell ref="A30:C30"/>
    <mergeCell ref="D32:F32"/>
    <mergeCell ref="B1:J1"/>
  </mergeCells>
  <printOptions headings="1" horizontalCentered="1"/>
  <pageMargins left="0.2362204724409449" right="0.2362204724409449" top="0.35433070866141736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2022-05-09T11:49:26Z</cp:lastPrinted>
  <dcterms:created xsi:type="dcterms:W3CDTF">2005-02-03T09:30:35Z</dcterms:created>
  <dcterms:modified xsi:type="dcterms:W3CDTF">2022-05-31T12:56:31Z</dcterms:modified>
  <cp:category/>
  <cp:version/>
  <cp:contentType/>
  <cp:contentStatus/>
</cp:coreProperties>
</file>